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Paul.Lilliss\Documents\Z.Paul Backup\CTO\J24s\"/>
    </mc:Choice>
  </mc:AlternateContent>
  <xr:revisionPtr revIDLastSave="0" documentId="13_ncr:1_{3CC72992-C199-4DDF-9B6B-86CBDF55DB42}" xr6:coauthVersionLast="47" xr6:coauthVersionMax="47" xr10:uidLastSave="{00000000-0000-0000-0000-000000000000}"/>
  <bookViews>
    <workbookView xWindow="-108" yWindow="-108" windowWidth="23256" windowHeight="12456" xr2:uid="{00000000-000D-0000-FFFF-FFFF00000000}"/>
  </bookViews>
  <sheets>
    <sheet name="Summary Page" sheetId="10" r:id="rId1"/>
    <sheet name="Import to Australia" sheetId="8" r:id="rId2"/>
    <sheet name="Export from Australia" sheetId="9" r:id="rId3"/>
  </sheets>
  <definedNames>
    <definedName name="_xlnm.Print_Area" localSheetId="2">'Export from Australia'!$C$8:$M$40</definedName>
    <definedName name="_xlnm.Print_Area" localSheetId="1">'Import to Australia'!$C$8:$M$48</definedName>
    <definedName name="_xlnm.Print_Area" localSheetId="0">'Summary Page'!$C$5:$M$17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0" l="1"/>
  <c r="H15" i="10"/>
  <c r="I15" i="10"/>
  <c r="J15" i="10"/>
  <c r="K15" i="10"/>
  <c r="L15" i="10"/>
  <c r="M15" i="10"/>
  <c r="F15" i="10"/>
  <c r="G14" i="10"/>
  <c r="H14" i="10"/>
  <c r="I14" i="10"/>
  <c r="J14" i="10"/>
  <c r="K14" i="10"/>
  <c r="L14" i="10"/>
  <c r="M14" i="10"/>
  <c r="F14" i="10"/>
  <c r="G13" i="10"/>
  <c r="H13" i="10"/>
  <c r="I13" i="10"/>
  <c r="J13" i="10"/>
  <c r="K13" i="10"/>
  <c r="L13" i="10"/>
  <c r="M13" i="10"/>
  <c r="G11" i="10"/>
  <c r="H11" i="10"/>
  <c r="I11" i="10"/>
  <c r="J11" i="10"/>
  <c r="K11" i="10"/>
  <c r="L11" i="10"/>
  <c r="M11" i="10"/>
  <c r="G10" i="10"/>
  <c r="H10" i="10"/>
  <c r="I10" i="10"/>
  <c r="J10" i="10"/>
  <c r="K10" i="10"/>
  <c r="L10" i="10"/>
  <c r="M10" i="10"/>
  <c r="F10" i="10"/>
  <c r="G9" i="10"/>
  <c r="H9" i="10"/>
  <c r="I9" i="10"/>
  <c r="J9" i="10"/>
  <c r="K9" i="10"/>
  <c r="L9" i="10"/>
  <c r="G8" i="10"/>
  <c r="H8" i="10"/>
  <c r="I8" i="10"/>
  <c r="J8" i="10"/>
  <c r="K8" i="10"/>
  <c r="L8" i="10"/>
  <c r="M8" i="10"/>
  <c r="F15" i="9"/>
  <c r="F13" i="10" s="1"/>
  <c r="M15" i="8" l="1"/>
  <c r="M9" i="10" s="1"/>
  <c r="F42" i="8"/>
  <c r="F11" i="10" s="1"/>
  <c r="F15" i="8"/>
  <c r="F9" i="10" s="1"/>
  <c r="F14" i="8"/>
  <c r="F8" i="10" s="1"/>
</calcChain>
</file>

<file path=xl/sharedStrings.xml><?xml version="1.0" encoding="utf-8"?>
<sst xmlns="http://schemas.openxmlformats.org/spreadsheetml/2006/main" count="326" uniqueCount="116">
  <si>
    <t>Customer</t>
  </si>
  <si>
    <t>Incoterms</t>
  </si>
  <si>
    <t>Destination Port</t>
  </si>
  <si>
    <t>Delivery Address</t>
  </si>
  <si>
    <t>Commodity</t>
  </si>
  <si>
    <t>Item</t>
  </si>
  <si>
    <t>Charged per</t>
  </si>
  <si>
    <t>Per container</t>
  </si>
  <si>
    <t>Per MBOL</t>
  </si>
  <si>
    <t>Customs clearance</t>
  </si>
  <si>
    <t>Per HBL</t>
  </si>
  <si>
    <t>Quarantine lodgement</t>
  </si>
  <si>
    <t>Sea Cargo Automation / ICS / CMR</t>
  </si>
  <si>
    <t>Delivery Order Fee</t>
  </si>
  <si>
    <t>Handling Fee</t>
  </si>
  <si>
    <t>Compliance Fee</t>
  </si>
  <si>
    <t>per container</t>
  </si>
  <si>
    <t xml:space="preserve">Fuel Surcharge on FCL cartage </t>
  </si>
  <si>
    <t>Wharf Slot, Inbound timeslot &amp; Infrastructure levies</t>
  </si>
  <si>
    <t>Per Container</t>
  </si>
  <si>
    <t>J24 Association</t>
  </si>
  <si>
    <t>Yokohama</t>
  </si>
  <si>
    <t>Melbourne</t>
  </si>
  <si>
    <t>Sandringham Yacht Club</t>
  </si>
  <si>
    <t xml:space="preserve">Warehouse receival charges / In-Out &amp; Loading </t>
  </si>
  <si>
    <t>Export clearance</t>
  </si>
  <si>
    <t>Per Entry</t>
  </si>
  <si>
    <t>Cartage to Sandringham Yacht Club</t>
  </si>
  <si>
    <t>Road Tolls</t>
  </si>
  <si>
    <t>Per trip</t>
  </si>
  <si>
    <t>Ocean Freight incl. surcharges</t>
  </si>
  <si>
    <t>Buenos Aires</t>
  </si>
  <si>
    <t>Houston</t>
  </si>
  <si>
    <t>Per Boat</t>
  </si>
  <si>
    <t xml:space="preserve">Fumigation </t>
  </si>
  <si>
    <t>Per BL</t>
  </si>
  <si>
    <t>Miami</t>
  </si>
  <si>
    <t>Terminal scale fee</t>
  </si>
  <si>
    <t>Seattle</t>
  </si>
  <si>
    <t>Baltimore</t>
  </si>
  <si>
    <t>DAP</t>
  </si>
  <si>
    <t>Container Type</t>
  </si>
  <si>
    <t>40'HC</t>
  </si>
  <si>
    <t>Lashing charges</t>
  </si>
  <si>
    <t>Cartage charges from W/h to Port</t>
  </si>
  <si>
    <t>Documentation charges</t>
  </si>
  <si>
    <t xml:space="preserve">Shipping Line Document Fee </t>
  </si>
  <si>
    <t>Disbursement fee</t>
  </si>
  <si>
    <t>Import Duty</t>
  </si>
  <si>
    <t>Per CIF Value</t>
  </si>
  <si>
    <t>Import GST</t>
  </si>
  <si>
    <t>Per CIF Value + Duty</t>
  </si>
  <si>
    <t>Customs Compile/Admin fee</t>
  </si>
  <si>
    <t>Per Customs entry</t>
  </si>
  <si>
    <t>Duty free if qualifies under JAEPA Agreement</t>
  </si>
  <si>
    <t>60-65 Days</t>
  </si>
  <si>
    <t>35-40 Days</t>
  </si>
  <si>
    <t>5% of CIF Value</t>
  </si>
  <si>
    <t xml:space="preserve">10% of CIF Value + Duty </t>
  </si>
  <si>
    <t xml:space="preserve">Duty free if qualifies under AUSFTA </t>
  </si>
  <si>
    <t>Genoa</t>
  </si>
  <si>
    <t>55-60 Days</t>
  </si>
  <si>
    <t>40-45 Days</t>
  </si>
  <si>
    <t>45-50 Days</t>
  </si>
  <si>
    <t>Rate</t>
  </si>
  <si>
    <t>Transit Times</t>
  </si>
  <si>
    <t>LOAD PORT</t>
  </si>
  <si>
    <t>COUNTRY</t>
  </si>
  <si>
    <t>JAPAN</t>
  </si>
  <si>
    <t>ARGENTINA</t>
  </si>
  <si>
    <t>USA</t>
  </si>
  <si>
    <t>ITALY</t>
  </si>
  <si>
    <t xml:space="preserve">Charged per </t>
  </si>
  <si>
    <t xml:space="preserve">                        Freight Charges (USD)</t>
  </si>
  <si>
    <t xml:space="preserve">                        Arrival charges (AUD)</t>
  </si>
  <si>
    <t>Cradle Charges (if not supplied with yacht)</t>
  </si>
  <si>
    <t>Origin Terminal Handling Charges (Incl cleaning)</t>
  </si>
  <si>
    <t xml:space="preserve">                       Origin Charges ( USD / EUR )</t>
  </si>
  <si>
    <t>Rigging once at SYC</t>
  </si>
  <si>
    <t>Upon Request</t>
  </si>
  <si>
    <t>Per Cradle</t>
  </si>
  <si>
    <t>J24 Yacht - One per Container</t>
  </si>
  <si>
    <t>Jacksonville</t>
  </si>
  <si>
    <t>Origin Port</t>
  </si>
  <si>
    <t>Origin Address</t>
  </si>
  <si>
    <t>DESTINATION PORT</t>
  </si>
  <si>
    <t xml:space="preserve">                     Arrival Charges ( USD / EUR )</t>
  </si>
  <si>
    <t xml:space="preserve">                        Origin charges (AUD)</t>
  </si>
  <si>
    <t>Cartage ex Sandringham Yacht Club</t>
  </si>
  <si>
    <t>VGM Fee</t>
  </si>
  <si>
    <t>Export Clearance</t>
  </si>
  <si>
    <t>Compliance/COR Fees</t>
  </si>
  <si>
    <t xml:space="preserve">Port Service/Terminal Charges </t>
  </si>
  <si>
    <t>Terminal Security Fee</t>
  </si>
  <si>
    <t>Shipping Line Document Fee</t>
  </si>
  <si>
    <t>Delivery Order</t>
  </si>
  <si>
    <t>AMS/Messenger Fees</t>
  </si>
  <si>
    <t>per BL</t>
  </si>
  <si>
    <t>FCL Delivery (pending location)</t>
  </si>
  <si>
    <t>POA</t>
  </si>
  <si>
    <t>Import Duty &amp; Taxes</t>
  </si>
  <si>
    <t>70-75 Days</t>
  </si>
  <si>
    <t>30-35 Days</t>
  </si>
  <si>
    <t>50-55 Days</t>
  </si>
  <si>
    <t>LOCATION</t>
  </si>
  <si>
    <t>Currency</t>
  </si>
  <si>
    <t>Cradle Charges (if required)</t>
  </si>
  <si>
    <t>USD/EUR</t>
  </si>
  <si>
    <t>Origin Charges</t>
  </si>
  <si>
    <t>Ocean Freight (inbound)</t>
  </si>
  <si>
    <t>USD</t>
  </si>
  <si>
    <t>Arrival Charges</t>
  </si>
  <si>
    <t>AUD</t>
  </si>
  <si>
    <t>Ocean Freight (outbound)</t>
  </si>
  <si>
    <t>RETURN LEG</t>
  </si>
  <si>
    <t>TOTAL USD/EUR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</si>
</sst>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 ;_-[$$-409]* \-#,##0.00\ ;_-[$$-409]* &quot;-&quot;??_ ;_-@_ "/>
    <numFmt numFmtId="165" formatCode="_-[$€-2]\ * #,##0.00_-;\-[$€-2]\ * #,##0.00_-;_-[$€-2]\ * &quot;-&quot;??_-;_-@_-"/>
  </numFmts>
  <fonts count="25" x14ac:knownFonts="1">
    <font>
      <sz val="11"/>
      <color theme="1"/>
      <name val="Calibri"/>
      <family val="2"/>
      <scheme val="minor"/>
    </font>
    <font>
      <sz val="11"/>
      <color theme="1"/>
      <name val="Calibri"/>
      <family val="2"/>
      <scheme val="minor"/>
    </font>
    <font>
      <sz val="11"/>
      <color theme="1"/>
      <name val="Calibri"/>
      <family val="2"/>
    </font>
    <font>
      <sz val="13"/>
      <color rgb="FF000000"/>
      <name val="Calibri"/>
      <family val="2"/>
    </font>
    <font>
      <b/>
      <sz val="13"/>
      <color rgb="FF000000"/>
      <name val="Calibri"/>
      <family val="2"/>
    </font>
    <font>
      <b/>
      <sz val="14"/>
      <color rgb="FF000000"/>
      <name val="Calibri"/>
      <family val="2"/>
    </font>
    <font>
      <sz val="11"/>
      <color rgb="FF000000"/>
      <name val="Calibri"/>
      <family val="2"/>
    </font>
    <font>
      <sz val="11"/>
      <color rgb="FFBFBFBF"/>
      <name val="Calibri"/>
      <family val="2"/>
    </font>
    <font>
      <b/>
      <sz val="12"/>
      <color theme="1"/>
      <name val="Calibri"/>
      <family val="2"/>
      <scheme val="minor"/>
    </font>
    <font>
      <b/>
      <sz val="11"/>
      <color rgb="FF2F75B5"/>
      <name val="Calibri"/>
      <family val="2"/>
    </font>
    <font>
      <b/>
      <sz val="11"/>
      <name val="Calibri"/>
      <family val="2"/>
    </font>
    <font>
      <sz val="12"/>
      <color theme="1"/>
      <name val="Calibri"/>
      <family val="2"/>
      <scheme val="minor"/>
    </font>
    <font>
      <b/>
      <sz val="13"/>
      <name val="Calibri"/>
      <family val="2"/>
    </font>
    <font>
      <b/>
      <sz val="11"/>
      <color rgb="FF000000"/>
      <name val="Calibri"/>
      <family val="2"/>
    </font>
    <font>
      <sz val="11"/>
      <color rgb="FF808080"/>
      <name val="Calibri"/>
      <family val="2"/>
    </font>
    <font>
      <sz val="11"/>
      <name val="Calibri"/>
      <family val="2"/>
    </font>
    <font>
      <sz val="11"/>
      <color rgb="FFFF0000"/>
      <name val="Calibri"/>
      <family val="2"/>
    </font>
    <font>
      <b/>
      <i/>
      <sz val="11"/>
      <color theme="1"/>
      <name val="Calibri"/>
      <family val="2"/>
    </font>
    <font>
      <b/>
      <i/>
      <sz val="16"/>
      <color theme="1"/>
      <name val="Calibri"/>
      <family val="2"/>
    </font>
    <font>
      <b/>
      <sz val="11"/>
      <color theme="1"/>
      <name val="Calibri"/>
      <family val="2"/>
    </font>
    <font>
      <b/>
      <sz val="12"/>
      <color theme="1"/>
      <name val="Calibri"/>
      <family val="2"/>
    </font>
    <font>
      <b/>
      <sz val="11"/>
      <color rgb="FF0070C0"/>
      <name val="Calibri"/>
      <family val="2"/>
    </font>
    <font>
      <sz val="13"/>
      <color theme="8" tint="-0.249977111117893"/>
      <name val="Calibri"/>
      <family val="2"/>
    </font>
    <font>
      <b/>
      <sz val="11"/>
      <color theme="8" tint="-0.249977111117893"/>
      <name val="Calibri"/>
      <family val="2"/>
    </font>
    <font>
      <b/>
      <sz val="13"/>
      <color theme="8" tint="-0.249977111117893"/>
      <name val="Calibri"/>
      <family val="2"/>
    </font>
  </fonts>
  <fills count="10">
    <fill>
      <patternFill patternType="none"/>
    </fill>
    <fill>
      <patternFill patternType="gray125"/>
    </fill>
    <fill>
      <patternFill patternType="solid">
        <fgColor rgb="FFFFFFCC"/>
      </patternFill>
    </fill>
    <fill>
      <patternFill patternType="solid">
        <fgColor theme="0"/>
        <bgColor rgb="FF000000"/>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39997558519241921"/>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2" borderId="1" applyNumberFormat="0" applyFont="0" applyAlignment="0" applyProtection="0"/>
  </cellStyleXfs>
  <cellXfs count="103">
    <xf numFmtId="0" fontId="0" fillId="0" borderId="0" xfId="0"/>
    <xf numFmtId="0" fontId="2" fillId="0" borderId="0" xfId="0" applyFont="1"/>
    <xf numFmtId="0" fontId="3" fillId="0" borderId="0" xfId="0" applyFont="1" applyAlignment="1">
      <alignment horizontal="right"/>
    </xf>
    <xf numFmtId="0" fontId="4" fillId="0" borderId="0" xfId="0" applyFont="1" applyAlignment="1" applyProtection="1">
      <alignment horizontal="left"/>
      <protection locked="0"/>
    </xf>
    <xf numFmtId="0" fontId="4" fillId="0" borderId="0" xfId="0" applyFont="1" applyProtection="1">
      <protection locked="0"/>
    </xf>
    <xf numFmtId="0" fontId="7" fillId="0" borderId="0" xfId="0" applyFont="1"/>
    <xf numFmtId="0" fontId="3" fillId="0" borderId="0" xfId="0" applyFont="1"/>
    <xf numFmtId="0" fontId="8" fillId="0" borderId="0" xfId="0" applyFont="1" applyAlignment="1">
      <alignment horizontal="right"/>
    </xf>
    <xf numFmtId="0" fontId="9" fillId="0" borderId="0" xfId="0" applyFont="1"/>
    <xf numFmtId="0" fontId="10" fillId="0" borderId="0" xfId="0" applyFont="1" applyAlignment="1">
      <alignment horizontal="right"/>
    </xf>
    <xf numFmtId="1" fontId="4" fillId="3" borderId="0" xfId="1" applyNumberFormat="1" applyFont="1" applyFill="1" applyBorder="1" applyAlignment="1" applyProtection="1">
      <alignment horizontal="center" vertical="center"/>
      <protection locked="0"/>
    </xf>
    <xf numFmtId="0" fontId="13" fillId="0" borderId="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164" fontId="6" fillId="0" borderId="2" xfId="0" quotePrefix="1" applyNumberFormat="1" applyFont="1" applyBorder="1" applyProtection="1">
      <protection locked="0"/>
    </xf>
    <xf numFmtId="0" fontId="2" fillId="0" borderId="8" xfId="0" applyFont="1" applyBorder="1"/>
    <xf numFmtId="0" fontId="10" fillId="0" borderId="8" xfId="0" applyFont="1" applyBorder="1" applyAlignment="1">
      <alignment horizontal="right"/>
    </xf>
    <xf numFmtId="0" fontId="9" fillId="0" borderId="0" xfId="0" applyFont="1" applyAlignment="1">
      <alignment horizontal="right"/>
    </xf>
    <xf numFmtId="0" fontId="14" fillId="0" borderId="2" xfId="0" applyFont="1" applyBorder="1" applyAlignment="1">
      <alignment horizontal="center"/>
    </xf>
    <xf numFmtId="164" fontId="15" fillId="0" borderId="2" xfId="0" quotePrefix="1" applyNumberFormat="1" applyFont="1" applyBorder="1"/>
    <xf numFmtId="164" fontId="6" fillId="0" borderId="2" xfId="0" quotePrefix="1" applyNumberFormat="1" applyFont="1" applyBorder="1"/>
    <xf numFmtId="164" fontId="15" fillId="0" borderId="2" xfId="0" applyNumberFormat="1" applyFont="1" applyBorder="1"/>
    <xf numFmtId="164" fontId="15" fillId="0" borderId="2" xfId="0" quotePrefix="1" applyNumberFormat="1" applyFont="1" applyBorder="1" applyProtection="1">
      <protection locked="0"/>
    </xf>
    <xf numFmtId="0" fontId="14" fillId="0" borderId="2" xfId="0" applyFont="1" applyBorder="1" applyAlignment="1">
      <alignment horizontal="center" vertical="center"/>
    </xf>
    <xf numFmtId="164" fontId="6" fillId="0" borderId="2" xfId="0" quotePrefix="1" applyNumberFormat="1" applyFont="1" applyBorder="1" applyAlignment="1">
      <alignment vertical="center"/>
    </xf>
    <xf numFmtId="0" fontId="14" fillId="0" borderId="0" xfId="0" applyFont="1" applyAlignment="1">
      <alignment horizontal="left"/>
    </xf>
    <xf numFmtId="0" fontId="2" fillId="0" borderId="0" xfId="0" applyFont="1" applyAlignment="1">
      <alignment vertical="center" wrapText="1"/>
    </xf>
    <xf numFmtId="0" fontId="2" fillId="0" borderId="0" xfId="0" applyFont="1" applyAlignment="1">
      <alignment vertical="center"/>
    </xf>
    <xf numFmtId="0" fontId="14" fillId="0" borderId="0" xfId="0" applyFont="1" applyAlignment="1">
      <alignment horizontal="left" vertical="center"/>
    </xf>
    <xf numFmtId="10" fontId="2" fillId="0" borderId="0" xfId="0" applyNumberFormat="1" applyFont="1" applyAlignment="1" applyProtection="1">
      <alignment horizontal="left"/>
      <protection locked="0"/>
    </xf>
    <xf numFmtId="0" fontId="17" fillId="0" borderId="0" xfId="0" applyFont="1" applyAlignment="1">
      <alignment vertical="center" wrapText="1"/>
    </xf>
    <xf numFmtId="0" fontId="15" fillId="0" borderId="0" xfId="0" applyFont="1"/>
    <xf numFmtId="0" fontId="9" fillId="0" borderId="15" xfId="0" applyFont="1" applyBorder="1"/>
    <xf numFmtId="0" fontId="2" fillId="0" borderId="15" xfId="0" applyFont="1" applyBorder="1"/>
    <xf numFmtId="0" fontId="16" fillId="0" borderId="15" xfId="0" applyFont="1" applyBorder="1" applyAlignment="1">
      <alignment horizontal="left"/>
    </xf>
    <xf numFmtId="0" fontId="5" fillId="0" borderId="0" xfId="0" applyFont="1" applyAlignment="1">
      <alignment horizontal="right"/>
    </xf>
    <xf numFmtId="164" fontId="18" fillId="0" borderId="0" xfId="0" applyNumberFormat="1" applyFont="1"/>
    <xf numFmtId="164" fontId="6" fillId="0" borderId="2" xfId="0" quotePrefix="1" applyNumberFormat="1" applyFont="1" applyBorder="1" applyAlignment="1" applyProtection="1">
      <alignment vertical="center"/>
      <protection locked="0"/>
    </xf>
    <xf numFmtId="0" fontId="4" fillId="0" borderId="0" xfId="0" applyFont="1"/>
    <xf numFmtId="165" fontId="6" fillId="0" borderId="2" xfId="0" quotePrefix="1" applyNumberFormat="1" applyFont="1" applyBorder="1" applyAlignment="1" applyProtection="1">
      <alignment vertical="center"/>
      <protection locked="0"/>
    </xf>
    <xf numFmtId="165" fontId="6" fillId="0" borderId="5" xfId="0" quotePrefix="1" applyNumberFormat="1" applyFont="1" applyBorder="1" applyAlignment="1" applyProtection="1">
      <alignment vertical="center"/>
      <protection locked="0"/>
    </xf>
    <xf numFmtId="0" fontId="2" fillId="0" borderId="0" xfId="0" applyFont="1" applyAlignment="1">
      <alignment wrapText="1"/>
    </xf>
    <xf numFmtId="164" fontId="6" fillId="0" borderId="2" xfId="0" quotePrefix="1" applyNumberFormat="1" applyFont="1" applyBorder="1" applyAlignment="1" applyProtection="1">
      <alignment horizontal="center" vertical="center" wrapText="1"/>
      <protection locked="0"/>
    </xf>
    <xf numFmtId="0" fontId="8" fillId="6" borderId="9" xfId="0" applyFont="1" applyFill="1" applyBorder="1" applyAlignment="1">
      <alignment horizontal="center" vertical="center"/>
    </xf>
    <xf numFmtId="0" fontId="8" fillId="7" borderId="2" xfId="0" applyFont="1" applyFill="1" applyBorder="1" applyAlignment="1">
      <alignment horizontal="center"/>
    </xf>
    <xf numFmtId="0" fontId="19" fillId="7" borderId="2" xfId="0" applyFont="1" applyFill="1" applyBorder="1" applyAlignment="1">
      <alignment horizontal="center"/>
    </xf>
    <xf numFmtId="0" fontId="11" fillId="7" borderId="2" xfId="0" applyFont="1" applyFill="1" applyBorder="1" applyAlignment="1">
      <alignment horizontal="center"/>
    </xf>
    <xf numFmtId="0" fontId="2" fillId="7" borderId="2" xfId="0" applyFont="1" applyFill="1" applyBorder="1" applyAlignment="1">
      <alignment horizontal="center"/>
    </xf>
    <xf numFmtId="0" fontId="14" fillId="0" borderId="2" xfId="0" applyFont="1" applyBorder="1" applyAlignment="1">
      <alignment horizontal="center" vertical="center" wrapText="1"/>
    </xf>
    <xf numFmtId="164" fontId="6" fillId="0" borderId="2" xfId="0" quotePrefix="1" applyNumberFormat="1" applyFont="1" applyBorder="1" applyAlignment="1">
      <alignment horizontal="center"/>
    </xf>
    <xf numFmtId="0" fontId="20" fillId="6" borderId="10" xfId="0" applyFont="1" applyFill="1" applyBorder="1" applyAlignment="1">
      <alignment horizontal="center" vertical="top"/>
    </xf>
    <xf numFmtId="0" fontId="20" fillId="6" borderId="11" xfId="0" applyFont="1" applyFill="1" applyBorder="1" applyAlignment="1">
      <alignment horizontal="center" vertical="top"/>
    </xf>
    <xf numFmtId="0" fontId="11" fillId="7" borderId="16" xfId="0" applyFont="1" applyFill="1" applyBorder="1" applyAlignment="1">
      <alignment horizontal="center"/>
    </xf>
    <xf numFmtId="0" fontId="2" fillId="7" borderId="16" xfId="0" applyFont="1" applyFill="1" applyBorder="1" applyAlignment="1">
      <alignment horizontal="center"/>
    </xf>
    <xf numFmtId="164" fontId="6" fillId="0" borderId="2" xfId="0" quotePrefix="1" applyNumberFormat="1" applyFont="1" applyBorder="1" applyAlignment="1" applyProtection="1">
      <alignment horizontal="left" vertical="center" wrapText="1"/>
      <protection locked="0"/>
    </xf>
    <xf numFmtId="0" fontId="15" fillId="0" borderId="2" xfId="0" applyFont="1" applyBorder="1" applyAlignment="1">
      <alignment horizontal="center" vertical="center"/>
    </xf>
    <xf numFmtId="0" fontId="15" fillId="0" borderId="2" xfId="0" applyFont="1" applyBorder="1" applyAlignment="1">
      <alignment horizontal="center"/>
    </xf>
    <xf numFmtId="0" fontId="15" fillId="8" borderId="2" xfId="0" applyFont="1" applyFill="1" applyBorder="1" applyAlignment="1">
      <alignment horizontal="center"/>
    </xf>
    <xf numFmtId="164" fontId="6" fillId="8" borderId="2" xfId="0" quotePrefix="1" applyNumberFormat="1" applyFont="1" applyFill="1" applyBorder="1" applyAlignment="1" applyProtection="1">
      <alignment vertical="center"/>
      <protection locked="0"/>
    </xf>
    <xf numFmtId="165" fontId="6" fillId="8" borderId="2" xfId="0" quotePrefix="1" applyNumberFormat="1" applyFont="1" applyFill="1" applyBorder="1" applyAlignment="1" applyProtection="1">
      <alignment vertical="center"/>
      <protection locked="0"/>
    </xf>
    <xf numFmtId="0" fontId="2" fillId="8" borderId="6" xfId="0" applyFont="1" applyFill="1" applyBorder="1" applyAlignment="1">
      <alignment horizontal="left"/>
    </xf>
    <xf numFmtId="0" fontId="2" fillId="8" borderId="7" xfId="0" applyFont="1" applyFill="1" applyBorder="1" applyAlignment="1">
      <alignment horizontal="left"/>
    </xf>
    <xf numFmtId="0" fontId="15" fillId="8" borderId="2" xfId="0" applyFont="1" applyFill="1" applyBorder="1" applyAlignment="1">
      <alignment horizontal="center" vertical="center"/>
    </xf>
    <xf numFmtId="0" fontId="10" fillId="9" borderId="6" xfId="0" applyFont="1" applyFill="1" applyBorder="1" applyAlignment="1">
      <alignment horizontal="left"/>
    </xf>
    <xf numFmtId="0" fontId="2" fillId="9" borderId="7" xfId="0" applyFont="1" applyFill="1" applyBorder="1" applyAlignment="1">
      <alignment horizontal="left"/>
    </xf>
    <xf numFmtId="164" fontId="6" fillId="0" borderId="16" xfId="0" quotePrefix="1" applyNumberFormat="1" applyFont="1" applyBorder="1" applyAlignment="1" applyProtection="1">
      <alignment vertical="center"/>
      <protection locked="0"/>
    </xf>
    <xf numFmtId="164" fontId="21" fillId="0" borderId="2" xfId="0" applyNumberFormat="1" applyFont="1" applyBorder="1"/>
    <xf numFmtId="0" fontId="17" fillId="0" borderId="0" xfId="0" applyFont="1" applyAlignment="1">
      <alignment horizontal="left" vertical="center" wrapText="1"/>
    </xf>
    <xf numFmtId="0" fontId="2" fillId="8" borderId="6" xfId="0" applyFont="1" applyFill="1" applyBorder="1" applyAlignment="1">
      <alignment horizontal="left"/>
    </xf>
    <xf numFmtId="0" fontId="2" fillId="8" borderId="7" xfId="0" applyFont="1" applyFill="1" applyBorder="1" applyAlignment="1">
      <alignment horizontal="left"/>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xf>
    <xf numFmtId="0" fontId="2" fillId="0" borderId="7" xfId="0" applyFont="1" applyBorder="1" applyAlignment="1">
      <alignment horizontal="left"/>
    </xf>
    <xf numFmtId="0" fontId="12" fillId="5" borderId="10"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4" xfId="0" applyFont="1" applyFill="1" applyBorder="1" applyAlignment="1">
      <alignment horizontal="center" vertical="center"/>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xf numFmtId="0" fontId="0" fillId="0" borderId="10" xfId="0" applyBorder="1" applyAlignment="1">
      <alignment horizontal="left"/>
    </xf>
    <xf numFmtId="0" fontId="0" fillId="0" borderId="11" xfId="0" applyBorder="1" applyAlignment="1">
      <alignment horizontal="left"/>
    </xf>
    <xf numFmtId="0" fontId="12" fillId="4" borderId="12" xfId="0" applyFont="1" applyFill="1" applyBorder="1" applyAlignment="1">
      <alignment horizontal="left" vertical="center"/>
    </xf>
    <xf numFmtId="0" fontId="12" fillId="4" borderId="13" xfId="0" applyFont="1" applyFill="1" applyBorder="1" applyAlignment="1">
      <alignment horizontal="left" vertical="center"/>
    </xf>
    <xf numFmtId="0" fontId="0" fillId="0" borderId="13" xfId="0" applyBorder="1" applyAlignment="1">
      <alignment horizontal="left"/>
    </xf>
    <xf numFmtId="0" fontId="0" fillId="0" borderId="14" xfId="0" applyBorder="1" applyAlignment="1">
      <alignment horizontal="left"/>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2" fillId="5" borderId="9" xfId="0" applyFont="1" applyFill="1" applyBorder="1" applyAlignment="1">
      <alignment horizontal="left" vertical="center"/>
    </xf>
    <xf numFmtId="0" fontId="12" fillId="5" borderId="10"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13" xfId="0" applyFont="1" applyFill="1" applyBorder="1" applyAlignment="1">
      <alignment horizontal="lef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22" fillId="0" borderId="0" xfId="0" applyFont="1" applyAlignment="1">
      <alignment horizontal="center"/>
    </xf>
    <xf numFmtId="164" fontId="21" fillId="0" borderId="0" xfId="0" applyNumberFormat="1" applyFont="1" applyBorder="1"/>
    <xf numFmtId="164" fontId="2" fillId="0" borderId="0" xfId="0" applyNumberFormat="1" applyFont="1"/>
    <xf numFmtId="165" fontId="23" fillId="0" borderId="2" xfId="0" quotePrefix="1" applyNumberFormat="1" applyFont="1" applyFill="1" applyBorder="1" applyAlignment="1" applyProtection="1">
      <alignment vertical="center"/>
      <protection locked="0"/>
    </xf>
    <xf numFmtId="0" fontId="24" fillId="0" borderId="0" xfId="0" applyFont="1" applyAlignment="1">
      <alignment horizontal="center"/>
    </xf>
  </cellXfs>
  <cellStyles count="2">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6351</xdr:colOff>
      <xdr:row>19</xdr:row>
      <xdr:rowOff>0</xdr:rowOff>
    </xdr:from>
    <xdr:to>
      <xdr:col>13</xdr:col>
      <xdr:colOff>7620</xdr:colOff>
      <xdr:row>35</xdr:row>
      <xdr:rowOff>99060</xdr:rowOff>
    </xdr:to>
    <xdr:sp macro="" textlink="">
      <xdr:nvSpPr>
        <xdr:cNvPr id="2" name="Text Box 3">
          <a:extLst>
            <a:ext uri="{FF2B5EF4-FFF2-40B4-BE49-F238E27FC236}">
              <a16:creationId xmlns:a16="http://schemas.microsoft.com/office/drawing/2014/main" id="{2E7B0E62-B4FC-40C1-9146-DE06B7E2FA79}"/>
            </a:ext>
          </a:extLst>
        </xdr:cNvPr>
        <xdr:cNvSpPr txBox="1">
          <a:spLocks noChangeArrowheads="1"/>
        </xdr:cNvSpPr>
      </xdr:nvSpPr>
      <xdr:spPr bwMode="auto">
        <a:xfrm>
          <a:off x="277813" y="12306300"/>
          <a:ext cx="13655357" cy="3761422"/>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100" b="1" i="0" u="none" strike="noStrike" kern="0" cap="none" spc="0" normalizeH="0" baseline="0" noProof="0">
              <a:ln>
                <a:noFill/>
              </a:ln>
              <a:solidFill>
                <a:srgbClr val="FF0000"/>
              </a:solidFill>
              <a:effectLst/>
              <a:uLnTx/>
              <a:uFillTx/>
              <a:latin typeface="Tahoma"/>
              <a:cs typeface="Tahoma"/>
            </a:rPr>
            <a:t>Quotation Remarks</a:t>
          </a:r>
          <a:endParaRPr lang="en-AU" sz="12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Port Authority Charges</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ea typeface="+mn-ea"/>
              <a:cs typeface="Tahoma"/>
            </a:rPr>
            <a:t>Any transaction charges and emergency levies imposed by a Port Authority and/or Shipping Line shall be in addition to the above rates and passed on at cost.</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Document Confidentiality</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a:ln>
                <a:noFill/>
              </a:ln>
              <a:solidFill>
                <a:srgbClr val="000000"/>
              </a:solidFill>
              <a:effectLst/>
              <a:uLnTx/>
              <a:uFillTx/>
              <a:latin typeface="Tahoma"/>
              <a:ea typeface="+mn-ea"/>
              <a:cs typeface="Tahoma"/>
            </a:rPr>
            <a:t>The contents of this document are confidential information. You agree that, in return for receiving and reading this document, you will protect this confidentiality and not disclose the contents to any other person.</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a:ln>
                <a:noFill/>
              </a:ln>
              <a:solidFill>
                <a:srgbClr val="000000"/>
              </a:solidFill>
              <a:effectLst/>
              <a:uLnTx/>
              <a:uFillTx/>
              <a:latin typeface="Tahoma"/>
              <a:ea typeface="+mn-ea"/>
              <a:cs typeface="Tahoma"/>
            </a:rPr>
            <a:t>Sea Freight Charges Clause</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Rates are subject to change with or without prior notification and all trading is upon the basis of our standard trading terms and conditions (a copy of which is available upon request).</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Customs Clearance Clause</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Clearances quoted only allows for routine clearance formalities. Additional services outside routine shall attract additional charges according to company time required. All trading is upon the basis of our standard trading terms and conditions (a copy of which is available upon request).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Subject to BMSB fumigation upon arrival through the applicable season. Charges available upon request unless provided above.</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All Additional Quarantine &amp; Customs charges are charged at cost / As per outlay.</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Quote excludes any Customs/Quarantine inspection fees as directed by Govt. Authorities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Transport Clause</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The above rates are for containers of MAX total Gross Weight of 23 Tonne, unless otherwise specified above. Any container exceeding  this weight may incur additional delivery surcharges.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Cartage rates are based on a Side Loader delivery unless otherwise specified.</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Trucker provides 30 Mins at Terminal &amp; Empty Park in the cartage rate. Thereafter charged at AUD 150.00 Per Hour or part there-of.</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Trucker provides for Side Loader Deliveries to client premises, 30 Mins wait time. Thereafter charged at AUD 150.00 Per Hour or part there-of.</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Any Cartage Permit requirements will be charged as an additional cost.</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Fuel Surcharge is subject to change on a monthly basis.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Statutory Charges</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000000"/>
              </a:solidFill>
              <a:effectLst/>
              <a:uLnTx/>
              <a:uFillTx/>
              <a:latin typeface="Tahoma"/>
              <a:ea typeface="+mn-ea"/>
              <a:cs typeface="Tahoma"/>
            </a:rPr>
            <a:t>Goods &amp; Services Tax chargeable at 10% - where applicable.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000000"/>
              </a:solidFill>
              <a:effectLst/>
              <a:uLnTx/>
              <a:uFillTx/>
              <a:latin typeface="Tahoma"/>
              <a:ea typeface="+mn-ea"/>
              <a:cs typeface="Tahoma"/>
            </a:rPr>
            <a:t>Costs converted to AUD from Foreign Currency for billing purposes will incur a 5% CFX and be billed at the days Rate of Exchange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FF0000"/>
              </a:solidFill>
              <a:effectLst/>
              <a:uLnTx/>
              <a:uFillTx/>
              <a:latin typeface="Tahoma"/>
              <a:ea typeface="+mn-ea"/>
              <a:cs typeface="Tahoma"/>
            </a:rPr>
            <a:t>The above rates do not include duties, tax, insurance, or any other Government/Third Party charge that may be applicable.</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n-AU" sz="1050" b="0" i="0" u="none" strike="noStrike" kern="0" cap="none" spc="0" normalizeH="0" baseline="0" noProof="0">
            <a:ln>
              <a:noFill/>
            </a:ln>
            <a:solidFill>
              <a:srgbClr val="000000"/>
            </a:solidFill>
            <a:effectLst/>
            <a:uLnTx/>
            <a:uFillTx/>
            <a:latin typeface="Arial"/>
            <a:cs typeface="Arial"/>
          </a:endParaRPr>
        </a:p>
      </xdr:txBody>
    </xdr:sp>
    <xdr:clientData/>
  </xdr:twoCellAnchor>
  <xdr:oneCellAnchor>
    <xdr:from>
      <xdr:col>2</xdr:col>
      <xdr:colOff>220981</xdr:colOff>
      <xdr:row>1</xdr:row>
      <xdr:rowOff>0</xdr:rowOff>
    </xdr:from>
    <xdr:ext cx="2689860" cy="1035268"/>
    <xdr:pic>
      <xdr:nvPicPr>
        <xdr:cNvPr id="3" name="Picture 2">
          <a:extLst>
            <a:ext uri="{FF2B5EF4-FFF2-40B4-BE49-F238E27FC236}">
              <a16:creationId xmlns:a16="http://schemas.microsoft.com/office/drawing/2014/main" id="{48904B1E-FB59-4943-97F5-7EB735C82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1" y="245746"/>
          <a:ext cx="2689860" cy="10352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0</xdr:colOff>
      <xdr:row>6</xdr:row>
      <xdr:rowOff>0</xdr:rowOff>
    </xdr:from>
    <xdr:to>
      <xdr:col>14</xdr:col>
      <xdr:colOff>304800</xdr:colOff>
      <xdr:row>7</xdr:row>
      <xdr:rowOff>76200</xdr:rowOff>
    </xdr:to>
    <xdr:sp macro="" textlink="">
      <xdr:nvSpPr>
        <xdr:cNvPr id="4" name="AutoShape 1" descr="Image result for flag emoji images">
          <a:extLst>
            <a:ext uri="{FF2B5EF4-FFF2-40B4-BE49-F238E27FC236}">
              <a16:creationId xmlns:a16="http://schemas.microsoft.com/office/drawing/2014/main" id="{9C2F124F-924D-4483-B155-ECA4FFF4B64E}"/>
            </a:ext>
          </a:extLst>
        </xdr:cNvPr>
        <xdr:cNvSpPr>
          <a:spLocks noChangeAspect="1" noChangeArrowheads="1"/>
        </xdr:cNvSpPr>
      </xdr:nvSpPr>
      <xdr:spPr bwMode="auto">
        <a:xfrm>
          <a:off x="145827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246348</xdr:colOff>
      <xdr:row>4</xdr:row>
      <xdr:rowOff>220980</xdr:rowOff>
    </xdr:from>
    <xdr:to>
      <xdr:col>7</xdr:col>
      <xdr:colOff>847724</xdr:colOff>
      <xdr:row>4</xdr:row>
      <xdr:rowOff>541971</xdr:rowOff>
    </xdr:to>
    <xdr:pic>
      <xdr:nvPicPr>
        <xdr:cNvPr id="5" name="Picture 4">
          <a:extLst>
            <a:ext uri="{FF2B5EF4-FFF2-40B4-BE49-F238E27FC236}">
              <a16:creationId xmlns:a16="http://schemas.microsoft.com/office/drawing/2014/main" id="{E4F105D3-F72F-4F5A-AE67-1F9F3858A4E9}"/>
            </a:ext>
          </a:extLst>
        </xdr:cNvPr>
        <xdr:cNvPicPr>
          <a:picLocks noChangeAspect="1"/>
        </xdr:cNvPicPr>
      </xdr:nvPicPr>
      <xdr:blipFill>
        <a:blip xmlns:r="http://schemas.openxmlformats.org/officeDocument/2006/relationships" r:embed="rId2"/>
        <a:stretch>
          <a:fillRect/>
        </a:stretch>
      </xdr:blipFill>
      <xdr:spPr>
        <a:xfrm>
          <a:off x="7485348" y="1821180"/>
          <a:ext cx="601376" cy="320991"/>
        </a:xfrm>
        <a:prstGeom prst="rect">
          <a:avLst/>
        </a:prstGeom>
      </xdr:spPr>
    </xdr:pic>
    <xdr:clientData/>
  </xdr:twoCellAnchor>
  <xdr:twoCellAnchor editAs="oneCell">
    <xdr:from>
      <xdr:col>8</xdr:col>
      <xdr:colOff>269208</xdr:colOff>
      <xdr:row>4</xdr:row>
      <xdr:rowOff>220980</xdr:rowOff>
    </xdr:from>
    <xdr:to>
      <xdr:col>8</xdr:col>
      <xdr:colOff>875346</xdr:colOff>
      <xdr:row>4</xdr:row>
      <xdr:rowOff>541971</xdr:rowOff>
    </xdr:to>
    <xdr:pic>
      <xdr:nvPicPr>
        <xdr:cNvPr id="6" name="Picture 5">
          <a:extLst>
            <a:ext uri="{FF2B5EF4-FFF2-40B4-BE49-F238E27FC236}">
              <a16:creationId xmlns:a16="http://schemas.microsoft.com/office/drawing/2014/main" id="{5E9DBD84-CEB9-4B37-92CE-02F9AA2C2B2C}"/>
            </a:ext>
          </a:extLst>
        </xdr:cNvPr>
        <xdr:cNvPicPr>
          <a:picLocks noChangeAspect="1"/>
        </xdr:cNvPicPr>
      </xdr:nvPicPr>
      <xdr:blipFill>
        <a:blip xmlns:r="http://schemas.openxmlformats.org/officeDocument/2006/relationships" r:embed="rId2"/>
        <a:stretch>
          <a:fillRect/>
        </a:stretch>
      </xdr:blipFill>
      <xdr:spPr>
        <a:xfrm>
          <a:off x="8627395" y="1821180"/>
          <a:ext cx="601376" cy="320991"/>
        </a:xfrm>
        <a:prstGeom prst="rect">
          <a:avLst/>
        </a:prstGeom>
      </xdr:spPr>
    </xdr:pic>
    <xdr:clientData/>
  </xdr:twoCellAnchor>
  <xdr:twoCellAnchor editAs="oneCell">
    <xdr:from>
      <xdr:col>10</xdr:col>
      <xdr:colOff>253968</xdr:colOff>
      <xdr:row>4</xdr:row>
      <xdr:rowOff>228600</xdr:rowOff>
    </xdr:from>
    <xdr:to>
      <xdr:col>10</xdr:col>
      <xdr:colOff>855344</xdr:colOff>
      <xdr:row>4</xdr:row>
      <xdr:rowOff>544829</xdr:rowOff>
    </xdr:to>
    <xdr:pic>
      <xdr:nvPicPr>
        <xdr:cNvPr id="7" name="Picture 6">
          <a:extLst>
            <a:ext uri="{FF2B5EF4-FFF2-40B4-BE49-F238E27FC236}">
              <a16:creationId xmlns:a16="http://schemas.microsoft.com/office/drawing/2014/main" id="{B1649AD1-1FDC-40D7-BFAE-1B9AA7590DD1}"/>
            </a:ext>
          </a:extLst>
        </xdr:cNvPr>
        <xdr:cNvPicPr>
          <a:picLocks noChangeAspect="1"/>
        </xdr:cNvPicPr>
      </xdr:nvPicPr>
      <xdr:blipFill>
        <a:blip xmlns:r="http://schemas.openxmlformats.org/officeDocument/2006/relationships" r:embed="rId2"/>
        <a:stretch>
          <a:fillRect/>
        </a:stretch>
      </xdr:blipFill>
      <xdr:spPr>
        <a:xfrm>
          <a:off x="10841005" y="1828800"/>
          <a:ext cx="596614" cy="316229"/>
        </a:xfrm>
        <a:prstGeom prst="rect">
          <a:avLst/>
        </a:prstGeom>
      </xdr:spPr>
    </xdr:pic>
    <xdr:clientData/>
  </xdr:twoCellAnchor>
  <xdr:twoCellAnchor editAs="oneCell">
    <xdr:from>
      <xdr:col>11</xdr:col>
      <xdr:colOff>253968</xdr:colOff>
      <xdr:row>4</xdr:row>
      <xdr:rowOff>251460</xdr:rowOff>
    </xdr:from>
    <xdr:to>
      <xdr:col>11</xdr:col>
      <xdr:colOff>855344</xdr:colOff>
      <xdr:row>4</xdr:row>
      <xdr:rowOff>572451</xdr:rowOff>
    </xdr:to>
    <xdr:pic>
      <xdr:nvPicPr>
        <xdr:cNvPr id="8" name="Picture 7">
          <a:extLst>
            <a:ext uri="{FF2B5EF4-FFF2-40B4-BE49-F238E27FC236}">
              <a16:creationId xmlns:a16="http://schemas.microsoft.com/office/drawing/2014/main" id="{06CE5F6D-8B48-4068-8879-F99115E6828F}"/>
            </a:ext>
          </a:extLst>
        </xdr:cNvPr>
        <xdr:cNvPicPr>
          <a:picLocks noChangeAspect="1"/>
        </xdr:cNvPicPr>
      </xdr:nvPicPr>
      <xdr:blipFill>
        <a:blip xmlns:r="http://schemas.openxmlformats.org/officeDocument/2006/relationships" r:embed="rId2"/>
        <a:stretch>
          <a:fillRect/>
        </a:stretch>
      </xdr:blipFill>
      <xdr:spPr>
        <a:xfrm>
          <a:off x="11955430" y="1856422"/>
          <a:ext cx="596614" cy="316229"/>
        </a:xfrm>
        <a:prstGeom prst="rect">
          <a:avLst/>
        </a:prstGeom>
      </xdr:spPr>
    </xdr:pic>
    <xdr:clientData/>
  </xdr:twoCellAnchor>
  <xdr:twoCellAnchor editAs="oneCell">
    <xdr:from>
      <xdr:col>12</xdr:col>
      <xdr:colOff>235872</xdr:colOff>
      <xdr:row>4</xdr:row>
      <xdr:rowOff>243839</xdr:rowOff>
    </xdr:from>
    <xdr:to>
      <xdr:col>12</xdr:col>
      <xdr:colOff>830579</xdr:colOff>
      <xdr:row>4</xdr:row>
      <xdr:rowOff>561020</xdr:rowOff>
    </xdr:to>
    <xdr:pic>
      <xdr:nvPicPr>
        <xdr:cNvPr id="9" name="Picture 8" descr="🇮🇹 Flag: Italy Emoji">
          <a:extLst>
            <a:ext uri="{FF2B5EF4-FFF2-40B4-BE49-F238E27FC236}">
              <a16:creationId xmlns:a16="http://schemas.microsoft.com/office/drawing/2014/main" id="{3FC2A272-E3D7-4D50-949D-3859CCB9001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6997" y="1848801"/>
          <a:ext cx="594707" cy="312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xdr:row>
      <xdr:rowOff>0</xdr:rowOff>
    </xdr:from>
    <xdr:to>
      <xdr:col>14</xdr:col>
      <xdr:colOff>304800</xdr:colOff>
      <xdr:row>7</xdr:row>
      <xdr:rowOff>76200</xdr:rowOff>
    </xdr:to>
    <xdr:sp macro="" textlink="">
      <xdr:nvSpPr>
        <xdr:cNvPr id="10" name="AutoShape 3" descr="Image result for flag emoji japan images">
          <a:extLst>
            <a:ext uri="{FF2B5EF4-FFF2-40B4-BE49-F238E27FC236}">
              <a16:creationId xmlns:a16="http://schemas.microsoft.com/office/drawing/2014/main" id="{C7531F1A-E2BA-4B23-B2C4-6A4F42BA968D}"/>
            </a:ext>
          </a:extLst>
        </xdr:cNvPr>
        <xdr:cNvSpPr>
          <a:spLocks noChangeAspect="1" noChangeArrowheads="1"/>
        </xdr:cNvSpPr>
      </xdr:nvSpPr>
      <xdr:spPr bwMode="auto">
        <a:xfrm>
          <a:off x="145827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327660</xdr:colOff>
      <xdr:row>4</xdr:row>
      <xdr:rowOff>205740</xdr:rowOff>
    </xdr:from>
    <xdr:to>
      <xdr:col>5</xdr:col>
      <xdr:colOff>762000</xdr:colOff>
      <xdr:row>4</xdr:row>
      <xdr:rowOff>561022</xdr:rowOff>
    </xdr:to>
    <xdr:pic>
      <xdr:nvPicPr>
        <xdr:cNvPr id="11" name="Picture 10">
          <a:extLst>
            <a:ext uri="{FF2B5EF4-FFF2-40B4-BE49-F238E27FC236}">
              <a16:creationId xmlns:a16="http://schemas.microsoft.com/office/drawing/2014/main" id="{6EFD98BE-4E03-4A54-8123-11017560A810}"/>
            </a:ext>
          </a:extLst>
        </xdr:cNvPr>
        <xdr:cNvPicPr>
          <a:picLocks noChangeAspect="1"/>
        </xdr:cNvPicPr>
      </xdr:nvPicPr>
      <xdr:blipFill>
        <a:blip xmlns:r="http://schemas.openxmlformats.org/officeDocument/2006/relationships" r:embed="rId4"/>
        <a:stretch>
          <a:fillRect/>
        </a:stretch>
      </xdr:blipFill>
      <xdr:spPr>
        <a:xfrm flipH="1">
          <a:off x="5342572" y="1810702"/>
          <a:ext cx="429578" cy="350520"/>
        </a:xfrm>
        <a:prstGeom prst="rect">
          <a:avLst/>
        </a:prstGeom>
      </xdr:spPr>
    </xdr:pic>
    <xdr:clientData/>
  </xdr:twoCellAnchor>
  <xdr:twoCellAnchor editAs="oneCell">
    <xdr:from>
      <xdr:col>14</xdr:col>
      <xdr:colOff>0</xdr:colOff>
      <xdr:row>6</xdr:row>
      <xdr:rowOff>0</xdr:rowOff>
    </xdr:from>
    <xdr:to>
      <xdr:col>14</xdr:col>
      <xdr:colOff>304800</xdr:colOff>
      <xdr:row>7</xdr:row>
      <xdr:rowOff>76200</xdr:rowOff>
    </xdr:to>
    <xdr:sp macro="" textlink="">
      <xdr:nvSpPr>
        <xdr:cNvPr id="12" name="AutoShape 4" descr="Image result for flag emoji japan images">
          <a:extLst>
            <a:ext uri="{FF2B5EF4-FFF2-40B4-BE49-F238E27FC236}">
              <a16:creationId xmlns:a16="http://schemas.microsoft.com/office/drawing/2014/main" id="{0F371B65-48F9-4A21-819B-B3D491A3F4D0}"/>
            </a:ext>
          </a:extLst>
        </xdr:cNvPr>
        <xdr:cNvSpPr>
          <a:spLocks noChangeAspect="1" noChangeArrowheads="1"/>
        </xdr:cNvSpPr>
      </xdr:nvSpPr>
      <xdr:spPr bwMode="auto">
        <a:xfrm>
          <a:off x="14582775" y="243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4</xdr:row>
      <xdr:rowOff>0</xdr:rowOff>
    </xdr:from>
    <xdr:to>
      <xdr:col>14</xdr:col>
      <xdr:colOff>304800</xdr:colOff>
      <xdr:row>4</xdr:row>
      <xdr:rowOff>304800</xdr:rowOff>
    </xdr:to>
    <xdr:sp macro="" textlink="">
      <xdr:nvSpPr>
        <xdr:cNvPr id="13" name="AutoShape 5" descr="Image result for flag emoji argentina images">
          <a:extLst>
            <a:ext uri="{FF2B5EF4-FFF2-40B4-BE49-F238E27FC236}">
              <a16:creationId xmlns:a16="http://schemas.microsoft.com/office/drawing/2014/main" id="{B9E039B5-ADA9-42E7-AF25-DD6B6C45F12C}"/>
            </a:ext>
          </a:extLst>
        </xdr:cNvPr>
        <xdr:cNvSpPr>
          <a:spLocks noChangeAspect="1" noChangeArrowheads="1"/>
        </xdr:cNvSpPr>
      </xdr:nvSpPr>
      <xdr:spPr bwMode="auto">
        <a:xfrm>
          <a:off x="14582775" y="16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301441</xdr:colOff>
      <xdr:row>4</xdr:row>
      <xdr:rowOff>198121</xdr:rowOff>
    </xdr:from>
    <xdr:to>
      <xdr:col>6</xdr:col>
      <xdr:colOff>790575</xdr:colOff>
      <xdr:row>4</xdr:row>
      <xdr:rowOff>553402</xdr:rowOff>
    </xdr:to>
    <xdr:pic>
      <xdr:nvPicPr>
        <xdr:cNvPr id="14" name="Picture 13">
          <a:extLst>
            <a:ext uri="{FF2B5EF4-FFF2-40B4-BE49-F238E27FC236}">
              <a16:creationId xmlns:a16="http://schemas.microsoft.com/office/drawing/2014/main" id="{44577627-998E-4B80-BCE8-302A32334AEB}"/>
            </a:ext>
          </a:extLst>
        </xdr:cNvPr>
        <xdr:cNvPicPr>
          <a:picLocks noChangeAspect="1"/>
        </xdr:cNvPicPr>
      </xdr:nvPicPr>
      <xdr:blipFill>
        <a:blip xmlns:r="http://schemas.openxmlformats.org/officeDocument/2006/relationships" r:embed="rId5"/>
        <a:stretch>
          <a:fillRect/>
        </a:stretch>
      </xdr:blipFill>
      <xdr:spPr>
        <a:xfrm>
          <a:off x="6430778" y="1798321"/>
          <a:ext cx="484372" cy="355281"/>
        </a:xfrm>
        <a:prstGeom prst="rect">
          <a:avLst/>
        </a:prstGeom>
      </xdr:spPr>
    </xdr:pic>
    <xdr:clientData/>
  </xdr:twoCellAnchor>
  <xdr:oneCellAnchor>
    <xdr:from>
      <xdr:col>9</xdr:col>
      <xdr:colOff>269208</xdr:colOff>
      <xdr:row>4</xdr:row>
      <xdr:rowOff>220980</xdr:rowOff>
    </xdr:from>
    <xdr:ext cx="601376" cy="320991"/>
    <xdr:pic>
      <xdr:nvPicPr>
        <xdr:cNvPr id="15" name="Picture 14">
          <a:extLst>
            <a:ext uri="{FF2B5EF4-FFF2-40B4-BE49-F238E27FC236}">
              <a16:creationId xmlns:a16="http://schemas.microsoft.com/office/drawing/2014/main" id="{C7C515BD-64AA-4F02-9B1C-EBDA6DD23E95}"/>
            </a:ext>
          </a:extLst>
        </xdr:cNvPr>
        <xdr:cNvPicPr>
          <a:picLocks noChangeAspect="1"/>
        </xdr:cNvPicPr>
      </xdr:nvPicPr>
      <xdr:blipFill>
        <a:blip xmlns:r="http://schemas.openxmlformats.org/officeDocument/2006/relationships" r:embed="rId2"/>
        <a:stretch>
          <a:fillRect/>
        </a:stretch>
      </xdr:blipFill>
      <xdr:spPr>
        <a:xfrm>
          <a:off x="9741820" y="1821180"/>
          <a:ext cx="601376" cy="32099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6351</xdr:colOff>
      <xdr:row>49</xdr:row>
      <xdr:rowOff>0</xdr:rowOff>
    </xdr:from>
    <xdr:to>
      <xdr:col>13</xdr:col>
      <xdr:colOff>7620</xdr:colOff>
      <xdr:row>65</xdr:row>
      <xdr:rowOff>99060</xdr:rowOff>
    </xdr:to>
    <xdr:sp macro="" textlink="">
      <xdr:nvSpPr>
        <xdr:cNvPr id="2" name="Text Box 3">
          <a:extLst>
            <a:ext uri="{FF2B5EF4-FFF2-40B4-BE49-F238E27FC236}">
              <a16:creationId xmlns:a16="http://schemas.microsoft.com/office/drawing/2014/main" id="{0A49CB6F-4E17-4D3C-91DC-36E8093C7A14}"/>
            </a:ext>
          </a:extLst>
        </xdr:cNvPr>
        <xdr:cNvSpPr txBox="1">
          <a:spLocks noChangeArrowheads="1"/>
        </xdr:cNvSpPr>
      </xdr:nvSpPr>
      <xdr:spPr bwMode="auto">
        <a:xfrm>
          <a:off x="265431" y="11399520"/>
          <a:ext cx="12018009" cy="374904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100" b="1" i="0" u="none" strike="noStrike" kern="0" cap="none" spc="0" normalizeH="0" baseline="0" noProof="0">
              <a:ln>
                <a:noFill/>
              </a:ln>
              <a:solidFill>
                <a:srgbClr val="FF0000"/>
              </a:solidFill>
              <a:effectLst/>
              <a:uLnTx/>
              <a:uFillTx/>
              <a:latin typeface="Tahoma"/>
              <a:cs typeface="Tahoma"/>
            </a:rPr>
            <a:t>Quotation Remarks</a:t>
          </a:r>
          <a:endParaRPr lang="en-AU" sz="12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Port Authority Charges</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ea typeface="+mn-ea"/>
              <a:cs typeface="Tahoma"/>
            </a:rPr>
            <a:t>Any transaction charges and emergency levies imposed by a Port Authority and/or Shipping Line shall be in addition to the above rates and passed on at cost.</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Document Confidentiality</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a:ln>
                <a:noFill/>
              </a:ln>
              <a:solidFill>
                <a:srgbClr val="000000"/>
              </a:solidFill>
              <a:effectLst/>
              <a:uLnTx/>
              <a:uFillTx/>
              <a:latin typeface="Tahoma"/>
              <a:ea typeface="+mn-ea"/>
              <a:cs typeface="Tahoma"/>
            </a:rPr>
            <a:t>The contents of this document are confidential information. You agree that, in return for receiving and reading this document, you will protect this confidentiality and not disclose the contents to any other person.</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a:ln>
                <a:noFill/>
              </a:ln>
              <a:solidFill>
                <a:srgbClr val="000000"/>
              </a:solidFill>
              <a:effectLst/>
              <a:uLnTx/>
              <a:uFillTx/>
              <a:latin typeface="Tahoma"/>
              <a:ea typeface="+mn-ea"/>
              <a:cs typeface="Tahoma"/>
            </a:rPr>
            <a:t>Sea Freight Charges Clause</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Rates are subject to change with or without prior notification and all trading is upon the basis of our standard trading terms and conditions (a copy of which is available upon request).</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Customs Clearance Clause</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Clearances quoted only allows for routine clearance formalities. Additional services outside routine shall attract additional charges according to company time required. All trading is upon the basis of our standard trading terms and conditions (a copy of which is available upon request).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Subject to BMSB fumigation upon arrival through the applicable season. Charges available upon request unless provided above.</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All Additional Quarantine &amp; Customs charges are charged at cost / As per outlay.</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Quote excludes any Customs/Quarantine inspection fees as directed by Govt. Authorities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Transport Clause</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The above rates are for containers of MAX total Gross Weight of 23 Tonne, unless otherwise specified above. Any container exceeding  this weight may incur additional delivery surcharges.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Cartage rates are based on a Side Loader delivery unless otherwise specified.</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Trucker provides 30 Mins at Terminal &amp; Empty Park in the cartage rate. Thereafter charged at AUD 150.00 Per Hour or part there-of.</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Trucker provides for Side Loader Deliveries to client premises, 30 Mins wait time. Thereafter charged at AUD 150.00 Per Hour or part there-of.</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Any Cartage Permit requirements will be charged as an additional cost.</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Fuel Surcharge is subject to change on a monthly basis.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Statutory Charges</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000000"/>
              </a:solidFill>
              <a:effectLst/>
              <a:uLnTx/>
              <a:uFillTx/>
              <a:latin typeface="Tahoma"/>
              <a:ea typeface="+mn-ea"/>
              <a:cs typeface="Tahoma"/>
            </a:rPr>
            <a:t>Goods &amp; Services Tax chargeable at 10% - where applicable.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000000"/>
              </a:solidFill>
              <a:effectLst/>
              <a:uLnTx/>
              <a:uFillTx/>
              <a:latin typeface="Tahoma"/>
              <a:ea typeface="+mn-ea"/>
              <a:cs typeface="Tahoma"/>
            </a:rPr>
            <a:t>Costs converted to AUD from Foreign Currency for billing purposes will incur a 5% CFX and be billed at the days Rate of Exchange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FF0000"/>
              </a:solidFill>
              <a:effectLst/>
              <a:uLnTx/>
              <a:uFillTx/>
              <a:latin typeface="Tahoma"/>
              <a:ea typeface="+mn-ea"/>
              <a:cs typeface="Tahoma"/>
            </a:rPr>
            <a:t>The above rates do not include duties, tax, insurance, or any other Government/Third Party charge that may be applicable.</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n-AU" sz="1050" b="0" i="0" u="none" strike="noStrike" kern="0" cap="none" spc="0" normalizeH="0" baseline="0" noProof="0">
            <a:ln>
              <a:noFill/>
            </a:ln>
            <a:solidFill>
              <a:srgbClr val="000000"/>
            </a:solidFill>
            <a:effectLst/>
            <a:uLnTx/>
            <a:uFillTx/>
            <a:latin typeface="Arial"/>
            <a:cs typeface="Arial"/>
          </a:endParaRPr>
        </a:p>
      </xdr:txBody>
    </xdr:sp>
    <xdr:clientData/>
  </xdr:twoCellAnchor>
  <xdr:oneCellAnchor>
    <xdr:from>
      <xdr:col>2</xdr:col>
      <xdr:colOff>220981</xdr:colOff>
      <xdr:row>1</xdr:row>
      <xdr:rowOff>17146</xdr:rowOff>
    </xdr:from>
    <xdr:ext cx="2689860" cy="1035268"/>
    <xdr:pic>
      <xdr:nvPicPr>
        <xdr:cNvPr id="3" name="Picture 2">
          <a:extLst>
            <a:ext uri="{FF2B5EF4-FFF2-40B4-BE49-F238E27FC236}">
              <a16:creationId xmlns:a16="http://schemas.microsoft.com/office/drawing/2014/main" id="{91C65B68-4C09-45C9-8E5B-F7D9E1DE6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1" y="245746"/>
          <a:ext cx="2689860" cy="10352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0</xdr:colOff>
      <xdr:row>10</xdr:row>
      <xdr:rowOff>0</xdr:rowOff>
    </xdr:from>
    <xdr:to>
      <xdr:col>14</xdr:col>
      <xdr:colOff>304800</xdr:colOff>
      <xdr:row>11</xdr:row>
      <xdr:rowOff>76200</xdr:rowOff>
    </xdr:to>
    <xdr:sp macro="" textlink="">
      <xdr:nvSpPr>
        <xdr:cNvPr id="8193" name="AutoShape 1" descr="Image result for flag emoji images">
          <a:extLst>
            <a:ext uri="{FF2B5EF4-FFF2-40B4-BE49-F238E27FC236}">
              <a16:creationId xmlns:a16="http://schemas.microsoft.com/office/drawing/2014/main" id="{DEB078C0-6F96-0795-F6AD-696ABFF67C13}"/>
            </a:ext>
          </a:extLst>
        </xdr:cNvPr>
        <xdr:cNvSpPr>
          <a:spLocks noChangeAspect="1" noChangeArrowheads="1"/>
        </xdr:cNvSpPr>
      </xdr:nvSpPr>
      <xdr:spPr bwMode="auto">
        <a:xfrm>
          <a:off x="12900660" y="244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246348</xdr:colOff>
      <xdr:row>7</xdr:row>
      <xdr:rowOff>220980</xdr:rowOff>
    </xdr:from>
    <xdr:to>
      <xdr:col>7</xdr:col>
      <xdr:colOff>847724</xdr:colOff>
      <xdr:row>7</xdr:row>
      <xdr:rowOff>541971</xdr:rowOff>
    </xdr:to>
    <xdr:pic>
      <xdr:nvPicPr>
        <xdr:cNvPr id="4" name="Picture 3">
          <a:extLst>
            <a:ext uri="{FF2B5EF4-FFF2-40B4-BE49-F238E27FC236}">
              <a16:creationId xmlns:a16="http://schemas.microsoft.com/office/drawing/2014/main" id="{56F2D9BD-5EB2-27BB-2D38-D5D656841A23}"/>
            </a:ext>
          </a:extLst>
        </xdr:cNvPr>
        <xdr:cNvPicPr>
          <a:picLocks noChangeAspect="1"/>
        </xdr:cNvPicPr>
      </xdr:nvPicPr>
      <xdr:blipFill>
        <a:blip xmlns:r="http://schemas.openxmlformats.org/officeDocument/2006/relationships" r:embed="rId2"/>
        <a:stretch>
          <a:fillRect/>
        </a:stretch>
      </xdr:blipFill>
      <xdr:spPr>
        <a:xfrm>
          <a:off x="7188168" y="1821180"/>
          <a:ext cx="601376" cy="316229"/>
        </a:xfrm>
        <a:prstGeom prst="rect">
          <a:avLst/>
        </a:prstGeom>
      </xdr:spPr>
    </xdr:pic>
    <xdr:clientData/>
  </xdr:twoCellAnchor>
  <xdr:twoCellAnchor editAs="oneCell">
    <xdr:from>
      <xdr:col>8</xdr:col>
      <xdr:colOff>269208</xdr:colOff>
      <xdr:row>7</xdr:row>
      <xdr:rowOff>220980</xdr:rowOff>
    </xdr:from>
    <xdr:to>
      <xdr:col>8</xdr:col>
      <xdr:colOff>875346</xdr:colOff>
      <xdr:row>7</xdr:row>
      <xdr:rowOff>541971</xdr:rowOff>
    </xdr:to>
    <xdr:pic>
      <xdr:nvPicPr>
        <xdr:cNvPr id="5" name="Picture 4">
          <a:extLst>
            <a:ext uri="{FF2B5EF4-FFF2-40B4-BE49-F238E27FC236}">
              <a16:creationId xmlns:a16="http://schemas.microsoft.com/office/drawing/2014/main" id="{04F05DAB-C296-473B-B061-5B747734667C}"/>
            </a:ext>
          </a:extLst>
        </xdr:cNvPr>
        <xdr:cNvPicPr>
          <a:picLocks noChangeAspect="1"/>
        </xdr:cNvPicPr>
      </xdr:nvPicPr>
      <xdr:blipFill>
        <a:blip xmlns:r="http://schemas.openxmlformats.org/officeDocument/2006/relationships" r:embed="rId2"/>
        <a:stretch>
          <a:fillRect/>
        </a:stretch>
      </xdr:blipFill>
      <xdr:spPr>
        <a:xfrm>
          <a:off x="8277828" y="1821180"/>
          <a:ext cx="601376" cy="316229"/>
        </a:xfrm>
        <a:prstGeom prst="rect">
          <a:avLst/>
        </a:prstGeom>
      </xdr:spPr>
    </xdr:pic>
    <xdr:clientData/>
  </xdr:twoCellAnchor>
  <xdr:twoCellAnchor editAs="oneCell">
    <xdr:from>
      <xdr:col>10</xdr:col>
      <xdr:colOff>253968</xdr:colOff>
      <xdr:row>7</xdr:row>
      <xdr:rowOff>228600</xdr:rowOff>
    </xdr:from>
    <xdr:to>
      <xdr:col>10</xdr:col>
      <xdr:colOff>855344</xdr:colOff>
      <xdr:row>7</xdr:row>
      <xdr:rowOff>544829</xdr:rowOff>
    </xdr:to>
    <xdr:pic>
      <xdr:nvPicPr>
        <xdr:cNvPr id="6" name="Picture 5">
          <a:extLst>
            <a:ext uri="{FF2B5EF4-FFF2-40B4-BE49-F238E27FC236}">
              <a16:creationId xmlns:a16="http://schemas.microsoft.com/office/drawing/2014/main" id="{C3923DEF-F4F5-4483-98E4-66C371407BDC}"/>
            </a:ext>
          </a:extLst>
        </xdr:cNvPr>
        <xdr:cNvPicPr>
          <a:picLocks noChangeAspect="1"/>
        </xdr:cNvPicPr>
      </xdr:nvPicPr>
      <xdr:blipFill>
        <a:blip xmlns:r="http://schemas.openxmlformats.org/officeDocument/2006/relationships" r:embed="rId2"/>
        <a:stretch>
          <a:fillRect/>
        </a:stretch>
      </xdr:blipFill>
      <xdr:spPr>
        <a:xfrm>
          <a:off x="9329388" y="1828800"/>
          <a:ext cx="601376" cy="316229"/>
        </a:xfrm>
        <a:prstGeom prst="rect">
          <a:avLst/>
        </a:prstGeom>
      </xdr:spPr>
    </xdr:pic>
    <xdr:clientData/>
  </xdr:twoCellAnchor>
  <xdr:twoCellAnchor editAs="oneCell">
    <xdr:from>
      <xdr:col>11</xdr:col>
      <xdr:colOff>253968</xdr:colOff>
      <xdr:row>7</xdr:row>
      <xdr:rowOff>251460</xdr:rowOff>
    </xdr:from>
    <xdr:to>
      <xdr:col>11</xdr:col>
      <xdr:colOff>855344</xdr:colOff>
      <xdr:row>7</xdr:row>
      <xdr:rowOff>572451</xdr:rowOff>
    </xdr:to>
    <xdr:pic>
      <xdr:nvPicPr>
        <xdr:cNvPr id="7" name="Picture 6">
          <a:extLst>
            <a:ext uri="{FF2B5EF4-FFF2-40B4-BE49-F238E27FC236}">
              <a16:creationId xmlns:a16="http://schemas.microsoft.com/office/drawing/2014/main" id="{057128D2-A312-48F2-B3DA-0203E9A7D656}"/>
            </a:ext>
          </a:extLst>
        </xdr:cNvPr>
        <xdr:cNvPicPr>
          <a:picLocks noChangeAspect="1"/>
        </xdr:cNvPicPr>
      </xdr:nvPicPr>
      <xdr:blipFill>
        <a:blip xmlns:r="http://schemas.openxmlformats.org/officeDocument/2006/relationships" r:embed="rId2"/>
        <a:stretch>
          <a:fillRect/>
        </a:stretch>
      </xdr:blipFill>
      <xdr:spPr>
        <a:xfrm>
          <a:off x="10396188" y="1851660"/>
          <a:ext cx="601376" cy="316229"/>
        </a:xfrm>
        <a:prstGeom prst="rect">
          <a:avLst/>
        </a:prstGeom>
      </xdr:spPr>
    </xdr:pic>
    <xdr:clientData/>
  </xdr:twoCellAnchor>
  <xdr:twoCellAnchor editAs="oneCell">
    <xdr:from>
      <xdr:col>12</xdr:col>
      <xdr:colOff>235872</xdr:colOff>
      <xdr:row>7</xdr:row>
      <xdr:rowOff>243839</xdr:rowOff>
    </xdr:from>
    <xdr:to>
      <xdr:col>12</xdr:col>
      <xdr:colOff>830579</xdr:colOff>
      <xdr:row>7</xdr:row>
      <xdr:rowOff>561020</xdr:rowOff>
    </xdr:to>
    <xdr:pic>
      <xdr:nvPicPr>
        <xdr:cNvPr id="8" name="Picture 7" descr="🇮🇹 Flag: Italy Emoji">
          <a:extLst>
            <a:ext uri="{FF2B5EF4-FFF2-40B4-BE49-F238E27FC236}">
              <a16:creationId xmlns:a16="http://schemas.microsoft.com/office/drawing/2014/main" id="{19AC566F-113F-A88E-6B42-789C67B624B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44892" y="1844039"/>
          <a:ext cx="594707" cy="312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10</xdr:row>
      <xdr:rowOff>0</xdr:rowOff>
    </xdr:from>
    <xdr:to>
      <xdr:col>14</xdr:col>
      <xdr:colOff>304800</xdr:colOff>
      <xdr:row>11</xdr:row>
      <xdr:rowOff>76200</xdr:rowOff>
    </xdr:to>
    <xdr:sp macro="" textlink="">
      <xdr:nvSpPr>
        <xdr:cNvPr id="8195" name="AutoShape 3" descr="Image result for flag emoji japan images">
          <a:extLst>
            <a:ext uri="{FF2B5EF4-FFF2-40B4-BE49-F238E27FC236}">
              <a16:creationId xmlns:a16="http://schemas.microsoft.com/office/drawing/2014/main" id="{7184E6FB-9FAD-8D7A-7EA6-308728D58D4C}"/>
            </a:ext>
          </a:extLst>
        </xdr:cNvPr>
        <xdr:cNvSpPr>
          <a:spLocks noChangeAspect="1" noChangeArrowheads="1"/>
        </xdr:cNvSpPr>
      </xdr:nvSpPr>
      <xdr:spPr bwMode="auto">
        <a:xfrm>
          <a:off x="1290066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327660</xdr:colOff>
      <xdr:row>7</xdr:row>
      <xdr:rowOff>205740</xdr:rowOff>
    </xdr:from>
    <xdr:to>
      <xdr:col>5</xdr:col>
      <xdr:colOff>762000</xdr:colOff>
      <xdr:row>7</xdr:row>
      <xdr:rowOff>561022</xdr:rowOff>
    </xdr:to>
    <xdr:pic>
      <xdr:nvPicPr>
        <xdr:cNvPr id="9" name="Picture 8">
          <a:extLst>
            <a:ext uri="{FF2B5EF4-FFF2-40B4-BE49-F238E27FC236}">
              <a16:creationId xmlns:a16="http://schemas.microsoft.com/office/drawing/2014/main" id="{62FFDAC8-CDAC-DCCD-0BF2-C4B61621158D}"/>
            </a:ext>
          </a:extLst>
        </xdr:cNvPr>
        <xdr:cNvPicPr>
          <a:picLocks noChangeAspect="1"/>
        </xdr:cNvPicPr>
      </xdr:nvPicPr>
      <xdr:blipFill>
        <a:blip xmlns:r="http://schemas.openxmlformats.org/officeDocument/2006/relationships" r:embed="rId4"/>
        <a:stretch>
          <a:fillRect/>
        </a:stretch>
      </xdr:blipFill>
      <xdr:spPr>
        <a:xfrm flipH="1">
          <a:off x="5135880" y="1805940"/>
          <a:ext cx="434340" cy="350520"/>
        </a:xfrm>
        <a:prstGeom prst="rect">
          <a:avLst/>
        </a:prstGeom>
      </xdr:spPr>
    </xdr:pic>
    <xdr:clientData/>
  </xdr:twoCellAnchor>
  <xdr:twoCellAnchor editAs="oneCell">
    <xdr:from>
      <xdr:col>14</xdr:col>
      <xdr:colOff>0</xdr:colOff>
      <xdr:row>9</xdr:row>
      <xdr:rowOff>0</xdr:rowOff>
    </xdr:from>
    <xdr:to>
      <xdr:col>14</xdr:col>
      <xdr:colOff>304800</xdr:colOff>
      <xdr:row>10</xdr:row>
      <xdr:rowOff>76200</xdr:rowOff>
    </xdr:to>
    <xdr:sp macro="" textlink="">
      <xdr:nvSpPr>
        <xdr:cNvPr id="8196" name="AutoShape 4" descr="Image result for flag emoji japan images">
          <a:extLst>
            <a:ext uri="{FF2B5EF4-FFF2-40B4-BE49-F238E27FC236}">
              <a16:creationId xmlns:a16="http://schemas.microsoft.com/office/drawing/2014/main" id="{E159BC77-857F-1790-7002-370F7D2E7C99}"/>
            </a:ext>
          </a:extLst>
        </xdr:cNvPr>
        <xdr:cNvSpPr>
          <a:spLocks noChangeAspect="1" noChangeArrowheads="1"/>
        </xdr:cNvSpPr>
      </xdr:nvSpPr>
      <xdr:spPr bwMode="auto">
        <a:xfrm>
          <a:off x="12900660" y="243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7</xdr:row>
      <xdr:rowOff>0</xdr:rowOff>
    </xdr:from>
    <xdr:to>
      <xdr:col>14</xdr:col>
      <xdr:colOff>304800</xdr:colOff>
      <xdr:row>7</xdr:row>
      <xdr:rowOff>304800</xdr:rowOff>
    </xdr:to>
    <xdr:sp macro="" textlink="">
      <xdr:nvSpPr>
        <xdr:cNvPr id="8197" name="AutoShape 5" descr="Image result for flag emoji argentina images">
          <a:extLst>
            <a:ext uri="{FF2B5EF4-FFF2-40B4-BE49-F238E27FC236}">
              <a16:creationId xmlns:a16="http://schemas.microsoft.com/office/drawing/2014/main" id="{F7BF9BED-3780-8F1B-AF6E-1D6AF59BFEF7}"/>
            </a:ext>
          </a:extLst>
        </xdr:cNvPr>
        <xdr:cNvSpPr>
          <a:spLocks noChangeAspect="1" noChangeArrowheads="1"/>
        </xdr:cNvSpPr>
      </xdr:nvSpPr>
      <xdr:spPr bwMode="auto">
        <a:xfrm>
          <a:off x="12900660" y="16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301441</xdr:colOff>
      <xdr:row>7</xdr:row>
      <xdr:rowOff>198121</xdr:rowOff>
    </xdr:from>
    <xdr:to>
      <xdr:col>6</xdr:col>
      <xdr:colOff>790575</xdr:colOff>
      <xdr:row>7</xdr:row>
      <xdr:rowOff>553402</xdr:rowOff>
    </xdr:to>
    <xdr:pic>
      <xdr:nvPicPr>
        <xdr:cNvPr id="11" name="Picture 10">
          <a:extLst>
            <a:ext uri="{FF2B5EF4-FFF2-40B4-BE49-F238E27FC236}">
              <a16:creationId xmlns:a16="http://schemas.microsoft.com/office/drawing/2014/main" id="{4FCED987-F04E-5958-6E7F-21FC55AD4F35}"/>
            </a:ext>
          </a:extLst>
        </xdr:cNvPr>
        <xdr:cNvPicPr>
          <a:picLocks noChangeAspect="1"/>
        </xdr:cNvPicPr>
      </xdr:nvPicPr>
      <xdr:blipFill>
        <a:blip xmlns:r="http://schemas.openxmlformats.org/officeDocument/2006/relationships" r:embed="rId5"/>
        <a:stretch>
          <a:fillRect/>
        </a:stretch>
      </xdr:blipFill>
      <xdr:spPr>
        <a:xfrm>
          <a:off x="6176461" y="1798321"/>
          <a:ext cx="489134" cy="350519"/>
        </a:xfrm>
        <a:prstGeom prst="rect">
          <a:avLst/>
        </a:prstGeom>
      </xdr:spPr>
    </xdr:pic>
    <xdr:clientData/>
  </xdr:twoCellAnchor>
  <xdr:oneCellAnchor>
    <xdr:from>
      <xdr:col>9</xdr:col>
      <xdr:colOff>269208</xdr:colOff>
      <xdr:row>7</xdr:row>
      <xdr:rowOff>220980</xdr:rowOff>
    </xdr:from>
    <xdr:ext cx="601376" cy="320991"/>
    <xdr:pic>
      <xdr:nvPicPr>
        <xdr:cNvPr id="10" name="Picture 9">
          <a:extLst>
            <a:ext uri="{FF2B5EF4-FFF2-40B4-BE49-F238E27FC236}">
              <a16:creationId xmlns:a16="http://schemas.microsoft.com/office/drawing/2014/main" id="{D9F69E6B-C1FC-4A34-9940-F74FFB82325D}"/>
            </a:ext>
          </a:extLst>
        </xdr:cNvPr>
        <xdr:cNvPicPr>
          <a:picLocks noChangeAspect="1"/>
        </xdr:cNvPicPr>
      </xdr:nvPicPr>
      <xdr:blipFill>
        <a:blip xmlns:r="http://schemas.openxmlformats.org/officeDocument/2006/relationships" r:embed="rId2"/>
        <a:stretch>
          <a:fillRect/>
        </a:stretch>
      </xdr:blipFill>
      <xdr:spPr>
        <a:xfrm>
          <a:off x="8627395" y="1821180"/>
          <a:ext cx="601376" cy="32099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6351</xdr:colOff>
      <xdr:row>41</xdr:row>
      <xdr:rowOff>0</xdr:rowOff>
    </xdr:from>
    <xdr:to>
      <xdr:col>13</xdr:col>
      <xdr:colOff>7620</xdr:colOff>
      <xdr:row>57</xdr:row>
      <xdr:rowOff>99060</xdr:rowOff>
    </xdr:to>
    <xdr:sp macro="" textlink="">
      <xdr:nvSpPr>
        <xdr:cNvPr id="2" name="Text Box 3">
          <a:extLst>
            <a:ext uri="{FF2B5EF4-FFF2-40B4-BE49-F238E27FC236}">
              <a16:creationId xmlns:a16="http://schemas.microsoft.com/office/drawing/2014/main" id="{5ED7B134-882D-4046-8854-A78AF8BF7A27}"/>
            </a:ext>
          </a:extLst>
        </xdr:cNvPr>
        <xdr:cNvSpPr txBox="1">
          <a:spLocks noChangeArrowheads="1"/>
        </xdr:cNvSpPr>
      </xdr:nvSpPr>
      <xdr:spPr bwMode="auto">
        <a:xfrm>
          <a:off x="277813" y="12306300"/>
          <a:ext cx="13655357" cy="3761422"/>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100" b="1" i="0" u="none" strike="noStrike" kern="0" cap="none" spc="0" normalizeH="0" baseline="0" noProof="0">
              <a:ln>
                <a:noFill/>
              </a:ln>
              <a:solidFill>
                <a:srgbClr val="FF0000"/>
              </a:solidFill>
              <a:effectLst/>
              <a:uLnTx/>
              <a:uFillTx/>
              <a:latin typeface="Tahoma"/>
              <a:cs typeface="Tahoma"/>
            </a:rPr>
            <a:t>Quotation Remarks</a:t>
          </a:r>
          <a:endParaRPr lang="en-AU" sz="12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Port Authority Charges</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ea typeface="+mn-ea"/>
              <a:cs typeface="Tahoma"/>
            </a:rPr>
            <a:t>Any transaction charges and emergency levies imposed by a Port Authority and/or Shipping Line shall be in addition to the above rates and passed on at cost.</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Document Confidentiality</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a:ln>
                <a:noFill/>
              </a:ln>
              <a:solidFill>
                <a:srgbClr val="000000"/>
              </a:solidFill>
              <a:effectLst/>
              <a:uLnTx/>
              <a:uFillTx/>
              <a:latin typeface="Tahoma"/>
              <a:ea typeface="+mn-ea"/>
              <a:cs typeface="Tahoma"/>
            </a:rPr>
            <a:t>The contents of this document are confidential information. You agree that, in return for receiving and reading this document, you will protect this confidentiality and not disclose the contents to any other person.</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a:ln>
                <a:noFill/>
              </a:ln>
              <a:solidFill>
                <a:srgbClr val="000000"/>
              </a:solidFill>
              <a:effectLst/>
              <a:uLnTx/>
              <a:uFillTx/>
              <a:latin typeface="Tahoma"/>
              <a:ea typeface="+mn-ea"/>
              <a:cs typeface="Tahoma"/>
            </a:rPr>
            <a:t>Sea Freight Charges Clause</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Rates are subject to change with or without prior notification and all trading is upon the basis of our standard trading terms and conditions (a copy of which is available upon request).</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Customs Clearance Clause</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Clearances quoted only allows for routine clearance formalities. Additional services outside routine shall attract additional charges according to company time required. All trading is upon the basis of our standard trading terms and conditions (a copy of which is available upon request).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Subject to BMSB fumigation upon arrival through the applicable season. Charges available upon request unless provided above.</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All Additional Quarantine &amp; Customs charges are charged at cost / As per outlay.</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Quote excludes any Customs/Quarantine inspection fees as directed by Govt. Authorities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Transport Clause</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The above rates are for containers of MAX total Gross Weight of 23 Tonne, unless otherwise specified above. Any container exceeding  this weight may incur additional delivery surcharges.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Cartage rates are based on a Side Loader delivery unless otherwise specified.</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Trucker provides 30 Mins at Terminal &amp; Empty Park in the cartage rate. Thereafter charged at AUD 150.00 Per Hour or part there-of.</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Trucker provides for Side Loader Deliveries to client premises, 30 Mins wait time. Thereafter charged at AUD 150.00 Per Hour or part there-of.</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0" i="0" u="none" strike="noStrike" kern="0" cap="none" spc="0" normalizeH="0" baseline="0" noProof="0">
              <a:ln>
                <a:noFill/>
              </a:ln>
              <a:solidFill>
                <a:srgbClr val="000000"/>
              </a:solidFill>
              <a:effectLst/>
              <a:uLnTx/>
              <a:uFillTx/>
              <a:latin typeface="Tahoma"/>
              <a:cs typeface="Tahoma"/>
            </a:rPr>
            <a:t>Any Cartage Permit requirements will be charged as an additional cost.</a:t>
          </a:r>
        </a:p>
        <a:p>
          <a:pPr algn="ctr" rtl="0" eaLnBrk="1" fontAlgn="auto" latinLnBrk="0" hangingPunct="1"/>
          <a:r>
            <a:rPr kumimoji="0" lang="en-AU" sz="1000" b="0" i="0" u="none" strike="noStrike" kern="0" cap="none" spc="0" normalizeH="0" baseline="0">
              <a:ln>
                <a:noFill/>
              </a:ln>
              <a:solidFill>
                <a:srgbClr val="000000"/>
              </a:solidFill>
              <a:effectLst/>
              <a:uLnTx/>
              <a:uFillTx/>
              <a:latin typeface="Tahoma"/>
              <a:ea typeface="+mn-ea"/>
              <a:cs typeface="Tahoma"/>
            </a:rPr>
            <a:t>Fuel Surcharge is subject to change on a monthly basis.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1000" b="1" i="0" u="none" strike="noStrike" kern="0" cap="none" spc="0" normalizeH="0" baseline="0" noProof="0">
              <a:ln>
                <a:noFill/>
              </a:ln>
              <a:solidFill>
                <a:srgbClr val="000000"/>
              </a:solidFill>
              <a:effectLst/>
              <a:uLnTx/>
              <a:uFillTx/>
              <a:latin typeface="Tahoma"/>
              <a:cs typeface="Tahoma"/>
            </a:rPr>
            <a:t>Statutory Charges</a:t>
          </a:r>
          <a:endParaRPr kumimoji="0" lang="en-AU" sz="1000" b="0" i="0" u="none" strike="noStrike" kern="0" cap="none" spc="0" normalizeH="0" baseline="0" noProof="0">
            <a:ln>
              <a:noFill/>
            </a:ln>
            <a:solidFill>
              <a:srgbClr val="000000"/>
            </a:solidFill>
            <a:effectLst/>
            <a:uLnTx/>
            <a:uFillTx/>
            <a:latin typeface="Tahoma"/>
            <a:cs typeface="Tahoma"/>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000000"/>
              </a:solidFill>
              <a:effectLst/>
              <a:uLnTx/>
              <a:uFillTx/>
              <a:latin typeface="Tahoma"/>
              <a:ea typeface="+mn-ea"/>
              <a:cs typeface="Tahoma"/>
            </a:rPr>
            <a:t>Goods &amp; Services Tax chargeable at 10% - where applicable.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000000"/>
              </a:solidFill>
              <a:effectLst/>
              <a:uLnTx/>
              <a:uFillTx/>
              <a:latin typeface="Tahoma"/>
              <a:ea typeface="+mn-ea"/>
              <a:cs typeface="Tahoma"/>
            </a:rPr>
            <a:t>Costs converted to AUD from Foreign Currency for billing purposes will incur a 5% CFX and be billed at the days Rate of Exchange</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FF0000"/>
              </a:solidFill>
              <a:effectLst/>
              <a:uLnTx/>
              <a:uFillTx/>
              <a:latin typeface="Tahoma"/>
              <a:ea typeface="+mn-ea"/>
              <a:cs typeface="Tahoma"/>
            </a:rPr>
            <a:t>The above rates do not include duties, tax, insurance, or any other Government/Third Party charge that may be applicable.</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n-AU" sz="1050" b="0" i="0" u="none" strike="noStrike" kern="0" cap="none" spc="0" normalizeH="0" baseline="0" noProof="0">
            <a:ln>
              <a:noFill/>
            </a:ln>
            <a:solidFill>
              <a:srgbClr val="000000"/>
            </a:solidFill>
            <a:effectLst/>
            <a:uLnTx/>
            <a:uFillTx/>
            <a:latin typeface="Arial"/>
            <a:cs typeface="Arial"/>
          </a:endParaRPr>
        </a:p>
      </xdr:txBody>
    </xdr:sp>
    <xdr:clientData/>
  </xdr:twoCellAnchor>
  <xdr:oneCellAnchor>
    <xdr:from>
      <xdr:col>2</xdr:col>
      <xdr:colOff>220981</xdr:colOff>
      <xdr:row>1</xdr:row>
      <xdr:rowOff>17146</xdr:rowOff>
    </xdr:from>
    <xdr:ext cx="2689860" cy="1035268"/>
    <xdr:pic>
      <xdr:nvPicPr>
        <xdr:cNvPr id="3" name="Picture 2">
          <a:extLst>
            <a:ext uri="{FF2B5EF4-FFF2-40B4-BE49-F238E27FC236}">
              <a16:creationId xmlns:a16="http://schemas.microsoft.com/office/drawing/2014/main" id="{7788B2E1-8AB1-4D17-A8F5-CB92F5823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1" y="245746"/>
          <a:ext cx="2689860" cy="10352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0</xdr:colOff>
      <xdr:row>29</xdr:row>
      <xdr:rowOff>0</xdr:rowOff>
    </xdr:from>
    <xdr:to>
      <xdr:col>14</xdr:col>
      <xdr:colOff>304800</xdr:colOff>
      <xdr:row>30</xdr:row>
      <xdr:rowOff>76200</xdr:rowOff>
    </xdr:to>
    <xdr:sp macro="" textlink="">
      <xdr:nvSpPr>
        <xdr:cNvPr id="4" name="AutoShape 1" descr="Image result for flag emoji images">
          <a:extLst>
            <a:ext uri="{FF2B5EF4-FFF2-40B4-BE49-F238E27FC236}">
              <a16:creationId xmlns:a16="http://schemas.microsoft.com/office/drawing/2014/main" id="{72088A5A-E6D5-408C-8BEC-AA39EFAF92E4}"/>
            </a:ext>
          </a:extLst>
        </xdr:cNvPr>
        <xdr:cNvSpPr>
          <a:spLocks noChangeAspect="1" noChangeArrowheads="1"/>
        </xdr:cNvSpPr>
      </xdr:nvSpPr>
      <xdr:spPr bwMode="auto">
        <a:xfrm>
          <a:off x="145827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246348</xdr:colOff>
      <xdr:row>7</xdr:row>
      <xdr:rowOff>220980</xdr:rowOff>
    </xdr:from>
    <xdr:to>
      <xdr:col>7</xdr:col>
      <xdr:colOff>847724</xdr:colOff>
      <xdr:row>7</xdr:row>
      <xdr:rowOff>541971</xdr:rowOff>
    </xdr:to>
    <xdr:pic>
      <xdr:nvPicPr>
        <xdr:cNvPr id="5" name="Picture 4">
          <a:extLst>
            <a:ext uri="{FF2B5EF4-FFF2-40B4-BE49-F238E27FC236}">
              <a16:creationId xmlns:a16="http://schemas.microsoft.com/office/drawing/2014/main" id="{9D674D0D-1DA5-4806-B002-E0F80C44E30A}"/>
            </a:ext>
          </a:extLst>
        </xdr:cNvPr>
        <xdr:cNvPicPr>
          <a:picLocks noChangeAspect="1"/>
        </xdr:cNvPicPr>
      </xdr:nvPicPr>
      <xdr:blipFill>
        <a:blip xmlns:r="http://schemas.openxmlformats.org/officeDocument/2006/relationships" r:embed="rId2"/>
        <a:stretch>
          <a:fillRect/>
        </a:stretch>
      </xdr:blipFill>
      <xdr:spPr>
        <a:xfrm>
          <a:off x="7485348" y="1821180"/>
          <a:ext cx="601376" cy="320991"/>
        </a:xfrm>
        <a:prstGeom prst="rect">
          <a:avLst/>
        </a:prstGeom>
      </xdr:spPr>
    </xdr:pic>
    <xdr:clientData/>
  </xdr:twoCellAnchor>
  <xdr:twoCellAnchor editAs="oneCell">
    <xdr:from>
      <xdr:col>8</xdr:col>
      <xdr:colOff>269208</xdr:colOff>
      <xdr:row>7</xdr:row>
      <xdr:rowOff>220980</xdr:rowOff>
    </xdr:from>
    <xdr:to>
      <xdr:col>8</xdr:col>
      <xdr:colOff>875346</xdr:colOff>
      <xdr:row>7</xdr:row>
      <xdr:rowOff>541971</xdr:rowOff>
    </xdr:to>
    <xdr:pic>
      <xdr:nvPicPr>
        <xdr:cNvPr id="6" name="Picture 5">
          <a:extLst>
            <a:ext uri="{FF2B5EF4-FFF2-40B4-BE49-F238E27FC236}">
              <a16:creationId xmlns:a16="http://schemas.microsoft.com/office/drawing/2014/main" id="{44D51174-110A-4D57-A16A-ED2C694F401E}"/>
            </a:ext>
          </a:extLst>
        </xdr:cNvPr>
        <xdr:cNvPicPr>
          <a:picLocks noChangeAspect="1"/>
        </xdr:cNvPicPr>
      </xdr:nvPicPr>
      <xdr:blipFill>
        <a:blip xmlns:r="http://schemas.openxmlformats.org/officeDocument/2006/relationships" r:embed="rId2"/>
        <a:stretch>
          <a:fillRect/>
        </a:stretch>
      </xdr:blipFill>
      <xdr:spPr>
        <a:xfrm>
          <a:off x="8627395" y="1821180"/>
          <a:ext cx="601376" cy="320991"/>
        </a:xfrm>
        <a:prstGeom prst="rect">
          <a:avLst/>
        </a:prstGeom>
      </xdr:spPr>
    </xdr:pic>
    <xdr:clientData/>
  </xdr:twoCellAnchor>
  <xdr:twoCellAnchor editAs="oneCell">
    <xdr:from>
      <xdr:col>10</xdr:col>
      <xdr:colOff>253968</xdr:colOff>
      <xdr:row>7</xdr:row>
      <xdr:rowOff>228600</xdr:rowOff>
    </xdr:from>
    <xdr:to>
      <xdr:col>10</xdr:col>
      <xdr:colOff>855344</xdr:colOff>
      <xdr:row>7</xdr:row>
      <xdr:rowOff>544829</xdr:rowOff>
    </xdr:to>
    <xdr:pic>
      <xdr:nvPicPr>
        <xdr:cNvPr id="7" name="Picture 6">
          <a:extLst>
            <a:ext uri="{FF2B5EF4-FFF2-40B4-BE49-F238E27FC236}">
              <a16:creationId xmlns:a16="http://schemas.microsoft.com/office/drawing/2014/main" id="{14C7054D-124B-4488-9057-B56CEE07B9F0}"/>
            </a:ext>
          </a:extLst>
        </xdr:cNvPr>
        <xdr:cNvPicPr>
          <a:picLocks noChangeAspect="1"/>
        </xdr:cNvPicPr>
      </xdr:nvPicPr>
      <xdr:blipFill>
        <a:blip xmlns:r="http://schemas.openxmlformats.org/officeDocument/2006/relationships" r:embed="rId2"/>
        <a:stretch>
          <a:fillRect/>
        </a:stretch>
      </xdr:blipFill>
      <xdr:spPr>
        <a:xfrm>
          <a:off x="10841005" y="1828800"/>
          <a:ext cx="596614" cy="316229"/>
        </a:xfrm>
        <a:prstGeom prst="rect">
          <a:avLst/>
        </a:prstGeom>
      </xdr:spPr>
    </xdr:pic>
    <xdr:clientData/>
  </xdr:twoCellAnchor>
  <xdr:twoCellAnchor editAs="oneCell">
    <xdr:from>
      <xdr:col>11</xdr:col>
      <xdr:colOff>253968</xdr:colOff>
      <xdr:row>7</xdr:row>
      <xdr:rowOff>251460</xdr:rowOff>
    </xdr:from>
    <xdr:to>
      <xdr:col>11</xdr:col>
      <xdr:colOff>855344</xdr:colOff>
      <xdr:row>7</xdr:row>
      <xdr:rowOff>572451</xdr:rowOff>
    </xdr:to>
    <xdr:pic>
      <xdr:nvPicPr>
        <xdr:cNvPr id="8" name="Picture 7">
          <a:extLst>
            <a:ext uri="{FF2B5EF4-FFF2-40B4-BE49-F238E27FC236}">
              <a16:creationId xmlns:a16="http://schemas.microsoft.com/office/drawing/2014/main" id="{5B6D751E-8811-4907-A45B-7FD77B8AEE6B}"/>
            </a:ext>
          </a:extLst>
        </xdr:cNvPr>
        <xdr:cNvPicPr>
          <a:picLocks noChangeAspect="1"/>
        </xdr:cNvPicPr>
      </xdr:nvPicPr>
      <xdr:blipFill>
        <a:blip xmlns:r="http://schemas.openxmlformats.org/officeDocument/2006/relationships" r:embed="rId2"/>
        <a:stretch>
          <a:fillRect/>
        </a:stretch>
      </xdr:blipFill>
      <xdr:spPr>
        <a:xfrm>
          <a:off x="11955430" y="1856422"/>
          <a:ext cx="596614" cy="316229"/>
        </a:xfrm>
        <a:prstGeom prst="rect">
          <a:avLst/>
        </a:prstGeom>
      </xdr:spPr>
    </xdr:pic>
    <xdr:clientData/>
  </xdr:twoCellAnchor>
  <xdr:twoCellAnchor editAs="oneCell">
    <xdr:from>
      <xdr:col>12</xdr:col>
      <xdr:colOff>235872</xdr:colOff>
      <xdr:row>7</xdr:row>
      <xdr:rowOff>243839</xdr:rowOff>
    </xdr:from>
    <xdr:to>
      <xdr:col>12</xdr:col>
      <xdr:colOff>830579</xdr:colOff>
      <xdr:row>7</xdr:row>
      <xdr:rowOff>561020</xdr:rowOff>
    </xdr:to>
    <xdr:pic>
      <xdr:nvPicPr>
        <xdr:cNvPr id="9" name="Picture 8" descr="🇮🇹 Flag: Italy Emoji">
          <a:extLst>
            <a:ext uri="{FF2B5EF4-FFF2-40B4-BE49-F238E27FC236}">
              <a16:creationId xmlns:a16="http://schemas.microsoft.com/office/drawing/2014/main" id="{10037579-CE63-47FF-AD7D-3BBE65127B0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6997" y="1848801"/>
          <a:ext cx="594707" cy="312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29</xdr:row>
      <xdr:rowOff>0</xdr:rowOff>
    </xdr:from>
    <xdr:to>
      <xdr:col>14</xdr:col>
      <xdr:colOff>304800</xdr:colOff>
      <xdr:row>30</xdr:row>
      <xdr:rowOff>76200</xdr:rowOff>
    </xdr:to>
    <xdr:sp macro="" textlink="">
      <xdr:nvSpPr>
        <xdr:cNvPr id="10" name="AutoShape 3" descr="Image result for flag emoji japan images">
          <a:extLst>
            <a:ext uri="{FF2B5EF4-FFF2-40B4-BE49-F238E27FC236}">
              <a16:creationId xmlns:a16="http://schemas.microsoft.com/office/drawing/2014/main" id="{2367D39E-E71C-47ED-8A79-F1BC28410F5E}"/>
            </a:ext>
          </a:extLst>
        </xdr:cNvPr>
        <xdr:cNvSpPr>
          <a:spLocks noChangeAspect="1" noChangeArrowheads="1"/>
        </xdr:cNvSpPr>
      </xdr:nvSpPr>
      <xdr:spPr bwMode="auto">
        <a:xfrm>
          <a:off x="145827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327660</xdr:colOff>
      <xdr:row>7</xdr:row>
      <xdr:rowOff>205740</xdr:rowOff>
    </xdr:from>
    <xdr:to>
      <xdr:col>5</xdr:col>
      <xdr:colOff>762000</xdr:colOff>
      <xdr:row>7</xdr:row>
      <xdr:rowOff>561022</xdr:rowOff>
    </xdr:to>
    <xdr:pic>
      <xdr:nvPicPr>
        <xdr:cNvPr id="11" name="Picture 10">
          <a:extLst>
            <a:ext uri="{FF2B5EF4-FFF2-40B4-BE49-F238E27FC236}">
              <a16:creationId xmlns:a16="http://schemas.microsoft.com/office/drawing/2014/main" id="{853384E8-5943-4405-B6D0-CED0D4A0AF29}"/>
            </a:ext>
          </a:extLst>
        </xdr:cNvPr>
        <xdr:cNvPicPr>
          <a:picLocks noChangeAspect="1"/>
        </xdr:cNvPicPr>
      </xdr:nvPicPr>
      <xdr:blipFill>
        <a:blip xmlns:r="http://schemas.openxmlformats.org/officeDocument/2006/relationships" r:embed="rId4"/>
        <a:stretch>
          <a:fillRect/>
        </a:stretch>
      </xdr:blipFill>
      <xdr:spPr>
        <a:xfrm flipH="1">
          <a:off x="5342572" y="1810702"/>
          <a:ext cx="429578" cy="350520"/>
        </a:xfrm>
        <a:prstGeom prst="rect">
          <a:avLst/>
        </a:prstGeom>
      </xdr:spPr>
    </xdr:pic>
    <xdr:clientData/>
  </xdr:twoCellAnchor>
  <xdr:twoCellAnchor editAs="oneCell">
    <xdr:from>
      <xdr:col>14</xdr:col>
      <xdr:colOff>0</xdr:colOff>
      <xdr:row>9</xdr:row>
      <xdr:rowOff>0</xdr:rowOff>
    </xdr:from>
    <xdr:to>
      <xdr:col>14</xdr:col>
      <xdr:colOff>304800</xdr:colOff>
      <xdr:row>10</xdr:row>
      <xdr:rowOff>76200</xdr:rowOff>
    </xdr:to>
    <xdr:sp macro="" textlink="">
      <xdr:nvSpPr>
        <xdr:cNvPr id="12" name="AutoShape 4" descr="Image result for flag emoji japan images">
          <a:extLst>
            <a:ext uri="{FF2B5EF4-FFF2-40B4-BE49-F238E27FC236}">
              <a16:creationId xmlns:a16="http://schemas.microsoft.com/office/drawing/2014/main" id="{BA515CBE-CA1A-43C1-AF6E-ED20A02A14ED}"/>
            </a:ext>
          </a:extLst>
        </xdr:cNvPr>
        <xdr:cNvSpPr>
          <a:spLocks noChangeAspect="1" noChangeArrowheads="1"/>
        </xdr:cNvSpPr>
      </xdr:nvSpPr>
      <xdr:spPr bwMode="auto">
        <a:xfrm>
          <a:off x="14582775" y="243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7</xdr:row>
      <xdr:rowOff>0</xdr:rowOff>
    </xdr:from>
    <xdr:to>
      <xdr:col>14</xdr:col>
      <xdr:colOff>304800</xdr:colOff>
      <xdr:row>7</xdr:row>
      <xdr:rowOff>304800</xdr:rowOff>
    </xdr:to>
    <xdr:sp macro="" textlink="">
      <xdr:nvSpPr>
        <xdr:cNvPr id="13" name="AutoShape 5" descr="Image result for flag emoji argentina images">
          <a:extLst>
            <a:ext uri="{FF2B5EF4-FFF2-40B4-BE49-F238E27FC236}">
              <a16:creationId xmlns:a16="http://schemas.microsoft.com/office/drawing/2014/main" id="{54D004AE-16A1-4029-8751-0478EE030C10}"/>
            </a:ext>
          </a:extLst>
        </xdr:cNvPr>
        <xdr:cNvSpPr>
          <a:spLocks noChangeAspect="1" noChangeArrowheads="1"/>
        </xdr:cNvSpPr>
      </xdr:nvSpPr>
      <xdr:spPr bwMode="auto">
        <a:xfrm>
          <a:off x="14582775" y="16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301441</xdr:colOff>
      <xdr:row>7</xdr:row>
      <xdr:rowOff>198121</xdr:rowOff>
    </xdr:from>
    <xdr:to>
      <xdr:col>6</xdr:col>
      <xdr:colOff>790575</xdr:colOff>
      <xdr:row>7</xdr:row>
      <xdr:rowOff>553402</xdr:rowOff>
    </xdr:to>
    <xdr:pic>
      <xdr:nvPicPr>
        <xdr:cNvPr id="14" name="Picture 13">
          <a:extLst>
            <a:ext uri="{FF2B5EF4-FFF2-40B4-BE49-F238E27FC236}">
              <a16:creationId xmlns:a16="http://schemas.microsoft.com/office/drawing/2014/main" id="{2B9AB536-700F-4448-ACED-AA50DAEFB72E}"/>
            </a:ext>
          </a:extLst>
        </xdr:cNvPr>
        <xdr:cNvPicPr>
          <a:picLocks noChangeAspect="1"/>
        </xdr:cNvPicPr>
      </xdr:nvPicPr>
      <xdr:blipFill>
        <a:blip xmlns:r="http://schemas.openxmlformats.org/officeDocument/2006/relationships" r:embed="rId5"/>
        <a:stretch>
          <a:fillRect/>
        </a:stretch>
      </xdr:blipFill>
      <xdr:spPr>
        <a:xfrm>
          <a:off x="6430778" y="1798321"/>
          <a:ext cx="484372" cy="355281"/>
        </a:xfrm>
        <a:prstGeom prst="rect">
          <a:avLst/>
        </a:prstGeom>
      </xdr:spPr>
    </xdr:pic>
    <xdr:clientData/>
  </xdr:twoCellAnchor>
  <xdr:oneCellAnchor>
    <xdr:from>
      <xdr:col>9</xdr:col>
      <xdr:colOff>269208</xdr:colOff>
      <xdr:row>7</xdr:row>
      <xdr:rowOff>220980</xdr:rowOff>
    </xdr:from>
    <xdr:ext cx="601376" cy="320991"/>
    <xdr:pic>
      <xdr:nvPicPr>
        <xdr:cNvPr id="15" name="Picture 14">
          <a:extLst>
            <a:ext uri="{FF2B5EF4-FFF2-40B4-BE49-F238E27FC236}">
              <a16:creationId xmlns:a16="http://schemas.microsoft.com/office/drawing/2014/main" id="{58BE15E7-9DA2-4853-A581-A017AAB0FADF}"/>
            </a:ext>
          </a:extLst>
        </xdr:cNvPr>
        <xdr:cNvPicPr>
          <a:picLocks noChangeAspect="1"/>
        </xdr:cNvPicPr>
      </xdr:nvPicPr>
      <xdr:blipFill>
        <a:blip xmlns:r="http://schemas.openxmlformats.org/officeDocument/2006/relationships" r:embed="rId2"/>
        <a:stretch>
          <a:fillRect/>
        </a:stretch>
      </xdr:blipFill>
      <xdr:spPr>
        <a:xfrm>
          <a:off x="9741820" y="1821180"/>
          <a:ext cx="601376" cy="320991"/>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6"/>
  <sheetViews>
    <sheetView tabSelected="1" topLeftCell="B7" workbookViewId="0">
      <selection activeCell="B18" sqref="B18"/>
    </sheetView>
  </sheetViews>
  <sheetFormatPr defaultColWidth="9.109375" defaultRowHeight="14.4" x14ac:dyDescent="0.3"/>
  <cols>
    <col min="1" max="2" width="1.88671875" style="1" customWidth="1"/>
    <col min="3" max="3" width="38.5546875" style="1" customWidth="1"/>
    <col min="4" max="4" width="7.109375" style="1" customWidth="1"/>
    <col min="5" max="5" width="20.6640625" style="1" customWidth="1"/>
    <col min="6" max="13" width="15.5546875" style="1" customWidth="1"/>
    <col min="14" max="14" width="9.109375" style="1"/>
    <col min="15" max="15" width="11.109375" style="1" bestFit="1" customWidth="1"/>
    <col min="16" max="16384" width="9.109375" style="1"/>
  </cols>
  <sheetData>
    <row r="1" spans="3:15" ht="18" customHeight="1" x14ac:dyDescent="0.35">
      <c r="D1" s="2"/>
      <c r="E1" s="2" t="s">
        <v>0</v>
      </c>
      <c r="F1" s="3" t="s">
        <v>20</v>
      </c>
      <c r="G1" s="3"/>
    </row>
    <row r="2" spans="3:15" ht="18" customHeight="1" x14ac:dyDescent="0.35">
      <c r="D2" s="2"/>
      <c r="E2" s="2" t="s">
        <v>41</v>
      </c>
      <c r="F2" s="3" t="s">
        <v>42</v>
      </c>
      <c r="G2" s="3"/>
    </row>
    <row r="3" spans="3:15" ht="18" customHeight="1" x14ac:dyDescent="0.35">
      <c r="C3" s="6"/>
      <c r="D3" s="2"/>
      <c r="E3" s="2" t="s">
        <v>4</v>
      </c>
      <c r="F3" s="38" t="s">
        <v>81</v>
      </c>
      <c r="G3" s="38"/>
    </row>
    <row r="4" spans="3:15" ht="18" customHeight="1" thickBot="1" x14ac:dyDescent="0.4">
      <c r="C4" s="6"/>
      <c r="D4" s="2"/>
      <c r="E4" s="38"/>
      <c r="F4" s="5"/>
    </row>
    <row r="5" spans="3:15" ht="48" customHeight="1" x14ac:dyDescent="0.3">
      <c r="D5" s="7"/>
      <c r="E5" s="43" t="s">
        <v>67</v>
      </c>
      <c r="F5" s="50" t="s">
        <v>68</v>
      </c>
      <c r="G5" s="50" t="s">
        <v>69</v>
      </c>
      <c r="H5" s="50" t="s">
        <v>70</v>
      </c>
      <c r="I5" s="50" t="s">
        <v>70</v>
      </c>
      <c r="J5" s="50" t="s">
        <v>70</v>
      </c>
      <c r="K5" s="50" t="s">
        <v>70</v>
      </c>
      <c r="L5" s="50" t="s">
        <v>70</v>
      </c>
      <c r="M5" s="51" t="s">
        <v>71</v>
      </c>
      <c r="O5"/>
    </row>
    <row r="6" spans="3:15" ht="18" customHeight="1" x14ac:dyDescent="0.3">
      <c r="D6" s="7"/>
      <c r="E6" s="44" t="s">
        <v>104</v>
      </c>
      <c r="F6" s="45" t="s">
        <v>21</v>
      </c>
      <c r="G6" s="45" t="s">
        <v>31</v>
      </c>
      <c r="H6" s="45" t="s">
        <v>32</v>
      </c>
      <c r="I6" s="45" t="s">
        <v>36</v>
      </c>
      <c r="J6" s="45" t="s">
        <v>82</v>
      </c>
      <c r="K6" s="45" t="s">
        <v>38</v>
      </c>
      <c r="L6" s="45" t="s">
        <v>39</v>
      </c>
      <c r="M6" s="45" t="s">
        <v>60</v>
      </c>
    </row>
    <row r="7" spans="3:15" s="8" customFormat="1" ht="18" customHeight="1" x14ac:dyDescent="0.3">
      <c r="C7" s="70" t="s">
        <v>5</v>
      </c>
      <c r="D7" s="71"/>
      <c r="E7" s="11" t="s">
        <v>105</v>
      </c>
      <c r="F7" s="11" t="s">
        <v>64</v>
      </c>
      <c r="G7" s="11" t="s">
        <v>64</v>
      </c>
      <c r="H7" s="11" t="s">
        <v>64</v>
      </c>
      <c r="I7" s="11" t="s">
        <v>64</v>
      </c>
      <c r="J7" s="11" t="s">
        <v>64</v>
      </c>
      <c r="K7" s="11" t="s">
        <v>64</v>
      </c>
      <c r="L7" s="11" t="s">
        <v>64</v>
      </c>
      <c r="M7" s="11" t="s">
        <v>64</v>
      </c>
    </row>
    <row r="8" spans="3:15" s="8" customFormat="1" ht="33" customHeight="1" x14ac:dyDescent="0.3">
      <c r="C8" s="72" t="s">
        <v>106</v>
      </c>
      <c r="D8" s="73"/>
      <c r="E8" s="55" t="s">
        <v>107</v>
      </c>
      <c r="F8" s="37">
        <f>'Import to Australia'!F14</f>
        <v>3750</v>
      </c>
      <c r="G8" s="37">
        <f>'Import to Australia'!G14</f>
        <v>1650</v>
      </c>
      <c r="H8" s="37">
        <f>'Import to Australia'!H14</f>
        <v>1175</v>
      </c>
      <c r="I8" s="37">
        <f>'Import to Australia'!I14</f>
        <v>1495</v>
      </c>
      <c r="J8" s="37">
        <f>'Import to Australia'!J14</f>
        <v>1650</v>
      </c>
      <c r="K8" s="37">
        <f>'Import to Australia'!K14</f>
        <v>1570</v>
      </c>
      <c r="L8" s="37">
        <f>'Import to Australia'!L14</f>
        <v>1670</v>
      </c>
      <c r="M8" s="39">
        <f>'Import to Australia'!M14</f>
        <v>1500</v>
      </c>
    </row>
    <row r="9" spans="3:15" s="8" customFormat="1" ht="23.4" customHeight="1" x14ac:dyDescent="0.3">
      <c r="C9" s="72" t="s">
        <v>108</v>
      </c>
      <c r="D9" s="73"/>
      <c r="E9" s="55" t="s">
        <v>107</v>
      </c>
      <c r="F9" s="37">
        <f>SUM('Import to Australia'!F15:F22)</f>
        <v>2765</v>
      </c>
      <c r="G9" s="37">
        <f>SUM('Import to Australia'!G15:G22)</f>
        <v>4370</v>
      </c>
      <c r="H9" s="37">
        <f>SUM('Import to Australia'!H15:H22)</f>
        <v>3225</v>
      </c>
      <c r="I9" s="37">
        <f>SUM('Import to Australia'!I15:I22)</f>
        <v>4305</v>
      </c>
      <c r="J9" s="37">
        <f>SUM('Import to Australia'!J15:J22)</f>
        <v>5395</v>
      </c>
      <c r="K9" s="37">
        <f>SUM('Import to Australia'!K15:K22)</f>
        <v>4735</v>
      </c>
      <c r="L9" s="37">
        <f>SUM('Import to Australia'!L15:L22)</f>
        <v>5190</v>
      </c>
      <c r="M9" s="39">
        <f>SUM('Import to Australia'!M15:M22)</f>
        <v>4090</v>
      </c>
    </row>
    <row r="10" spans="3:15" s="8" customFormat="1" ht="18" customHeight="1" x14ac:dyDescent="0.3">
      <c r="C10" s="74" t="s">
        <v>109</v>
      </c>
      <c r="D10" s="75"/>
      <c r="E10" s="56" t="s">
        <v>110</v>
      </c>
      <c r="F10" s="37">
        <f>'Import to Australia'!F27</f>
        <v>2400</v>
      </c>
      <c r="G10" s="37">
        <f>'Import to Australia'!G27</f>
        <v>3000</v>
      </c>
      <c r="H10" s="37">
        <f>'Import to Australia'!H27</f>
        <v>2600</v>
      </c>
      <c r="I10" s="37">
        <f>'Import to Australia'!I27</f>
        <v>3200</v>
      </c>
      <c r="J10" s="37">
        <f>'Import to Australia'!J27</f>
        <v>2900</v>
      </c>
      <c r="K10" s="37">
        <f>'Import to Australia'!K27</f>
        <v>2600</v>
      </c>
      <c r="L10" s="37">
        <f>'Import to Australia'!L27</f>
        <v>2900</v>
      </c>
      <c r="M10" s="37">
        <f>'Import to Australia'!M27</f>
        <v>2000</v>
      </c>
    </row>
    <row r="11" spans="3:15" s="8" customFormat="1" ht="18" customHeight="1" x14ac:dyDescent="0.3">
      <c r="C11" s="74" t="s">
        <v>111</v>
      </c>
      <c r="D11" s="75"/>
      <c r="E11" s="56" t="s">
        <v>112</v>
      </c>
      <c r="F11" s="37">
        <f>SUM('Import to Australia'!F32:F44)</f>
        <v>2920</v>
      </c>
      <c r="G11" s="37">
        <f>SUM('Import to Australia'!G32:G44)</f>
        <v>2920</v>
      </c>
      <c r="H11" s="37">
        <f>SUM('Import to Australia'!H32:H44)</f>
        <v>2920</v>
      </c>
      <c r="I11" s="37">
        <f>SUM('Import to Australia'!I32:I44)</f>
        <v>2920</v>
      </c>
      <c r="J11" s="37">
        <f>SUM('Import to Australia'!J32:J44)</f>
        <v>2920</v>
      </c>
      <c r="K11" s="37">
        <f>SUM('Import to Australia'!K32:K44)</f>
        <v>2920</v>
      </c>
      <c r="L11" s="37">
        <f>SUM('Import to Australia'!L32:L44)</f>
        <v>2920</v>
      </c>
      <c r="M11" s="37">
        <f>SUM('Import to Australia'!M32:M44)</f>
        <v>2920</v>
      </c>
    </row>
    <row r="12" spans="3:15" s="8" customFormat="1" ht="18" customHeight="1" x14ac:dyDescent="0.3">
      <c r="C12" s="63" t="s">
        <v>114</v>
      </c>
      <c r="D12" s="64"/>
      <c r="E12" s="56"/>
      <c r="F12" s="37"/>
      <c r="G12" s="37"/>
      <c r="H12" s="37"/>
      <c r="I12" s="37"/>
      <c r="J12" s="37"/>
      <c r="K12" s="37"/>
      <c r="L12" s="37"/>
      <c r="M12" s="39"/>
    </row>
    <row r="13" spans="3:15" s="8" customFormat="1" ht="18" customHeight="1" x14ac:dyDescent="0.3">
      <c r="C13" s="68" t="s">
        <v>108</v>
      </c>
      <c r="D13" s="69"/>
      <c r="E13" s="57" t="s">
        <v>112</v>
      </c>
      <c r="F13" s="58">
        <f>SUM('Export from Australia'!F14:F23)</f>
        <v>2655</v>
      </c>
      <c r="G13" s="58">
        <f>SUM('Export from Australia'!G14:G23)</f>
        <v>2655</v>
      </c>
      <c r="H13" s="58">
        <f>SUM('Export from Australia'!H14:H23)</f>
        <v>2655</v>
      </c>
      <c r="I13" s="58">
        <f>SUM('Export from Australia'!I14:I23)</f>
        <v>2655</v>
      </c>
      <c r="J13" s="58">
        <f>SUM('Export from Australia'!J14:J23)</f>
        <v>2655</v>
      </c>
      <c r="K13" s="58">
        <f>SUM('Export from Australia'!K14:K23)</f>
        <v>2655</v>
      </c>
      <c r="L13" s="58">
        <f>SUM('Export from Australia'!L14:L23)</f>
        <v>2655</v>
      </c>
      <c r="M13" s="58">
        <f>SUM('Export from Australia'!M14:M23)</f>
        <v>2655</v>
      </c>
    </row>
    <row r="14" spans="3:15" s="8" customFormat="1" ht="18" customHeight="1" x14ac:dyDescent="0.3">
      <c r="C14" s="60" t="s">
        <v>113</v>
      </c>
      <c r="D14" s="61"/>
      <c r="E14" s="57" t="s">
        <v>110</v>
      </c>
      <c r="F14" s="58">
        <f>'Export from Australia'!F28</f>
        <v>700</v>
      </c>
      <c r="G14" s="58">
        <f>'Export from Australia'!G28</f>
        <v>3600</v>
      </c>
      <c r="H14" s="58">
        <f>'Export from Australia'!H28</f>
        <v>3000</v>
      </c>
      <c r="I14" s="58">
        <f>'Export from Australia'!I28</f>
        <v>3500</v>
      </c>
      <c r="J14" s="58">
        <f>'Export from Australia'!J28</f>
        <v>3200</v>
      </c>
      <c r="K14" s="58">
        <f>'Export from Australia'!K28</f>
        <v>2000</v>
      </c>
      <c r="L14" s="58">
        <f>'Export from Australia'!L28</f>
        <v>3800</v>
      </c>
      <c r="M14" s="58">
        <f>'Export from Australia'!M28</f>
        <v>3750</v>
      </c>
    </row>
    <row r="15" spans="3:15" s="8" customFormat="1" ht="18" customHeight="1" x14ac:dyDescent="0.3">
      <c r="C15" s="60" t="s">
        <v>111</v>
      </c>
      <c r="D15" s="61"/>
      <c r="E15" s="62" t="s">
        <v>107</v>
      </c>
      <c r="F15" s="58">
        <f>SUM('Export from Australia'!F33:F38)</f>
        <v>1015</v>
      </c>
      <c r="G15" s="58">
        <f>SUM('Export from Australia'!G33:G38)</f>
        <v>1120</v>
      </c>
      <c r="H15" s="58">
        <f>SUM('Export from Australia'!H33:H38)</f>
        <v>1355</v>
      </c>
      <c r="I15" s="58">
        <f>SUM('Export from Australia'!I33:I38)</f>
        <v>1355</v>
      </c>
      <c r="J15" s="58">
        <f>SUM('Export from Australia'!J33:J38)</f>
        <v>1355</v>
      </c>
      <c r="K15" s="58">
        <f>SUM('Export from Australia'!K33:K38)</f>
        <v>1305</v>
      </c>
      <c r="L15" s="58">
        <f>SUM('Export from Australia'!L33:L38)</f>
        <v>1355</v>
      </c>
      <c r="M15" s="59">
        <f>SUM('Export from Australia'!M33:M38)</f>
        <v>705</v>
      </c>
    </row>
    <row r="16" spans="3:15" s="8" customFormat="1" ht="18" customHeight="1" x14ac:dyDescent="0.3">
      <c r="C16" s="12"/>
      <c r="D16" s="13"/>
      <c r="E16" s="56"/>
      <c r="F16" s="65"/>
      <c r="G16" s="65"/>
      <c r="H16" s="65"/>
      <c r="I16" s="65"/>
      <c r="J16" s="65"/>
      <c r="K16" s="65"/>
      <c r="L16" s="65"/>
      <c r="M16" s="65"/>
    </row>
    <row r="17" spans="3:15" ht="18" customHeight="1" x14ac:dyDescent="0.35">
      <c r="D17" s="10"/>
      <c r="E17" s="102" t="s">
        <v>115</v>
      </c>
      <c r="F17" s="66">
        <v>14590</v>
      </c>
      <c r="G17" s="66">
        <v>17700</v>
      </c>
      <c r="H17" s="66">
        <v>15315</v>
      </c>
      <c r="I17" s="66">
        <v>17815</v>
      </c>
      <c r="J17" s="66">
        <v>18460</v>
      </c>
      <c r="K17" s="66">
        <v>16170</v>
      </c>
      <c r="L17" s="66">
        <v>18875</v>
      </c>
      <c r="M17" s="101">
        <v>14920</v>
      </c>
    </row>
    <row r="18" spans="3:15" ht="18" customHeight="1" x14ac:dyDescent="0.35">
      <c r="D18" s="10"/>
      <c r="E18" s="98"/>
      <c r="F18" s="99"/>
      <c r="G18" s="99"/>
      <c r="H18" s="99"/>
      <c r="I18" s="99"/>
      <c r="J18" s="99"/>
      <c r="K18" s="99"/>
      <c r="L18" s="99"/>
      <c r="M18" s="99"/>
      <c r="O18" s="100"/>
    </row>
    <row r="19" spans="3:15" s="8" customFormat="1" ht="18" customHeight="1" x14ac:dyDescent="0.3">
      <c r="D19" s="1"/>
      <c r="E19" s="9"/>
      <c r="H19" s="1"/>
    </row>
    <row r="20" spans="3:15" s="8" customFormat="1" ht="18" customHeight="1" x14ac:dyDescent="0.3">
      <c r="C20" s="1"/>
      <c r="E20" s="25"/>
      <c r="H20" s="1"/>
    </row>
    <row r="21" spans="3:15" s="8" customFormat="1" ht="18" customHeight="1" x14ac:dyDescent="0.3">
      <c r="C21" s="1"/>
      <c r="E21" s="25"/>
      <c r="H21" s="1"/>
    </row>
    <row r="22" spans="3:15" s="8" customFormat="1" ht="18" customHeight="1" x14ac:dyDescent="0.3">
      <c r="C22" s="1"/>
      <c r="E22" s="25"/>
      <c r="H22" s="1"/>
    </row>
    <row r="23" spans="3:15" ht="18" customHeight="1" x14ac:dyDescent="0.3">
      <c r="E23" s="25"/>
    </row>
    <row r="24" spans="3:15" ht="18" customHeight="1" x14ac:dyDescent="0.3">
      <c r="E24" s="25"/>
    </row>
    <row r="25" spans="3:15" ht="18" customHeight="1" x14ac:dyDescent="0.3">
      <c r="E25" s="25"/>
    </row>
    <row r="26" spans="3:15" s="8" customFormat="1" ht="21" customHeight="1" x14ac:dyDescent="0.3">
      <c r="C26" s="26"/>
      <c r="D26" s="27"/>
      <c r="E26" s="28"/>
      <c r="H26" s="1"/>
    </row>
    <row r="27" spans="3:15" s="8" customFormat="1" ht="16.5" customHeight="1" x14ac:dyDescent="0.3">
      <c r="C27" s="67"/>
      <c r="D27" s="67"/>
      <c r="E27" s="28"/>
      <c r="H27" s="1"/>
    </row>
    <row r="28" spans="3:15" s="8" customFormat="1" ht="18" customHeight="1" x14ac:dyDescent="0.3">
      <c r="C28" s="1"/>
      <c r="D28" s="29"/>
      <c r="E28" s="25"/>
      <c r="H28" s="1"/>
    </row>
    <row r="29" spans="3:15" s="8" customFormat="1" ht="16.5" customHeight="1" x14ac:dyDescent="0.3">
      <c r="C29" s="30"/>
      <c r="D29" s="27"/>
      <c r="E29" s="28"/>
    </row>
    <row r="30" spans="3:15" s="8" customFormat="1" ht="18" customHeight="1" x14ac:dyDescent="0.3">
      <c r="C30" s="31"/>
      <c r="D30" s="1"/>
      <c r="E30" s="25"/>
    </row>
    <row r="31" spans="3:15" s="8" customFormat="1" ht="18" customHeight="1" x14ac:dyDescent="0.3">
      <c r="C31" s="31"/>
      <c r="D31" s="1"/>
      <c r="E31" s="25"/>
    </row>
    <row r="32" spans="3:15" s="8" customFormat="1" ht="18" customHeight="1" x14ac:dyDescent="0.3">
      <c r="C32" s="1"/>
      <c r="D32" s="1"/>
      <c r="E32" s="25"/>
    </row>
    <row r="33" spans="2:5" s="8" customFormat="1" ht="18" customHeight="1" x14ac:dyDescent="0.3">
      <c r="B33" s="32"/>
      <c r="C33" s="33"/>
      <c r="D33" s="33"/>
      <c r="E33" s="34"/>
    </row>
    <row r="34" spans="2:5" ht="18" customHeight="1" x14ac:dyDescent="0.3">
      <c r="C34" s="8"/>
      <c r="D34" s="15"/>
      <c r="E34" s="16"/>
    </row>
    <row r="35" spans="2:5" ht="18" customHeight="1" x14ac:dyDescent="0.4">
      <c r="C35" s="35"/>
      <c r="D35" s="36"/>
      <c r="E35" s="9"/>
    </row>
    <row r="36" spans="2:5" ht="18" customHeight="1" x14ac:dyDescent="0.3">
      <c r="E36" s="9"/>
    </row>
  </sheetData>
  <mergeCells count="7">
    <mergeCell ref="C27:D27"/>
    <mergeCell ref="C13:D13"/>
    <mergeCell ref="C7:D7"/>
    <mergeCell ref="C8:D8"/>
    <mergeCell ref="C9:D9"/>
    <mergeCell ref="C10:D10"/>
    <mergeCell ref="C11:D11"/>
  </mergeCells>
  <pageMargins left="0.25" right="0.25" top="0.75" bottom="0.75" header="0.3" footer="0.3"/>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66"/>
  <sheetViews>
    <sheetView topLeftCell="A8" workbookViewId="0">
      <selection activeCell="M10" sqref="M10"/>
    </sheetView>
  </sheetViews>
  <sheetFormatPr defaultColWidth="9.109375" defaultRowHeight="14.4" x14ac:dyDescent="0.3"/>
  <cols>
    <col min="1" max="2" width="1.88671875" style="1" customWidth="1"/>
    <col min="3" max="3" width="38.5546875" style="1" customWidth="1"/>
    <col min="4" max="4" width="7.109375" style="1" customWidth="1"/>
    <col min="5" max="5" width="20.6640625" style="1" customWidth="1"/>
    <col min="6" max="13" width="15.5546875" style="1" customWidth="1"/>
    <col min="14" max="16384" width="9.109375" style="1"/>
  </cols>
  <sheetData>
    <row r="1" spans="3:15" ht="18" customHeight="1" x14ac:dyDescent="0.35">
      <c r="D1" s="2"/>
      <c r="E1" s="2" t="s">
        <v>0</v>
      </c>
      <c r="F1" s="3" t="s">
        <v>20</v>
      </c>
      <c r="G1" s="3"/>
    </row>
    <row r="2" spans="3:15" ht="18" customHeight="1" x14ac:dyDescent="0.35">
      <c r="D2" s="2"/>
      <c r="E2" s="2" t="s">
        <v>1</v>
      </c>
      <c r="F2" s="4" t="s">
        <v>40</v>
      </c>
      <c r="G2" s="4"/>
    </row>
    <row r="3" spans="3:15" ht="18" customHeight="1" x14ac:dyDescent="0.35">
      <c r="D3" s="2"/>
      <c r="E3" s="2" t="s">
        <v>2</v>
      </c>
      <c r="F3" s="4" t="s">
        <v>22</v>
      </c>
      <c r="G3" s="4"/>
    </row>
    <row r="4" spans="3:15" ht="18" customHeight="1" x14ac:dyDescent="0.35">
      <c r="D4" s="2"/>
      <c r="E4" s="2" t="s">
        <v>3</v>
      </c>
      <c r="F4" s="3" t="s">
        <v>23</v>
      </c>
      <c r="G4" s="3"/>
    </row>
    <row r="5" spans="3:15" ht="18" customHeight="1" x14ac:dyDescent="0.35">
      <c r="D5" s="2"/>
      <c r="E5" s="2" t="s">
        <v>41</v>
      </c>
      <c r="F5" s="3" t="s">
        <v>42</v>
      </c>
      <c r="G5" s="3"/>
    </row>
    <row r="6" spans="3:15" ht="18" customHeight="1" x14ac:dyDescent="0.35">
      <c r="C6" s="6"/>
      <c r="D6" s="2"/>
      <c r="E6" s="2" t="s">
        <v>4</v>
      </c>
      <c r="F6" s="38" t="s">
        <v>81</v>
      </c>
      <c r="G6" s="38"/>
    </row>
    <row r="7" spans="3:15" ht="18" customHeight="1" thickBot="1" x14ac:dyDescent="0.4">
      <c r="C7" s="6"/>
      <c r="D7" s="2"/>
      <c r="E7" s="38"/>
      <c r="F7" s="5"/>
    </row>
    <row r="8" spans="3:15" ht="48" customHeight="1" x14ac:dyDescent="0.3">
      <c r="D8" s="7"/>
      <c r="E8" s="43" t="s">
        <v>67</v>
      </c>
      <c r="F8" s="50" t="s">
        <v>68</v>
      </c>
      <c r="G8" s="50" t="s">
        <v>69</v>
      </c>
      <c r="H8" s="50" t="s">
        <v>70</v>
      </c>
      <c r="I8" s="50" t="s">
        <v>70</v>
      </c>
      <c r="J8" s="50" t="s">
        <v>70</v>
      </c>
      <c r="K8" s="50" t="s">
        <v>70</v>
      </c>
      <c r="L8" s="50" t="s">
        <v>70</v>
      </c>
      <c r="M8" s="51" t="s">
        <v>71</v>
      </c>
      <c r="O8"/>
    </row>
    <row r="9" spans="3:15" ht="18" customHeight="1" x14ac:dyDescent="0.3">
      <c r="D9" s="7"/>
      <c r="E9" s="44" t="s">
        <v>66</v>
      </c>
      <c r="F9" s="45" t="s">
        <v>21</v>
      </c>
      <c r="G9" s="45" t="s">
        <v>31</v>
      </c>
      <c r="H9" s="45" t="s">
        <v>32</v>
      </c>
      <c r="I9" s="45" t="s">
        <v>36</v>
      </c>
      <c r="J9" s="45" t="s">
        <v>82</v>
      </c>
      <c r="K9" s="45" t="s">
        <v>38</v>
      </c>
      <c r="L9" s="45" t="s">
        <v>39</v>
      </c>
      <c r="M9" s="45" t="s">
        <v>60</v>
      </c>
    </row>
    <row r="10" spans="3:15" ht="18" customHeight="1" thickBot="1" x14ac:dyDescent="0.35">
      <c r="D10" s="7"/>
      <c r="E10" s="52" t="s">
        <v>65</v>
      </c>
      <c r="F10" s="53" t="s">
        <v>56</v>
      </c>
      <c r="G10" s="53" t="s">
        <v>55</v>
      </c>
      <c r="H10" s="53" t="s">
        <v>63</v>
      </c>
      <c r="I10" s="53" t="s">
        <v>63</v>
      </c>
      <c r="J10" s="53" t="s">
        <v>63</v>
      </c>
      <c r="K10" s="53" t="s">
        <v>62</v>
      </c>
      <c r="L10" s="53" t="s">
        <v>55</v>
      </c>
      <c r="M10" s="53" t="s">
        <v>61</v>
      </c>
      <c r="O10"/>
    </row>
    <row r="11" spans="3:15" ht="18" customHeight="1" x14ac:dyDescent="0.3">
      <c r="C11" s="80" t="s">
        <v>77</v>
      </c>
      <c r="D11" s="81"/>
      <c r="E11" s="81"/>
      <c r="F11" s="82"/>
      <c r="G11" s="82"/>
      <c r="H11" s="82"/>
      <c r="I11" s="82"/>
      <c r="J11" s="82"/>
      <c r="K11" s="82"/>
      <c r="L11" s="82"/>
      <c r="M11" s="83"/>
      <c r="O11"/>
    </row>
    <row r="12" spans="3:15" s="8" customFormat="1" ht="18" customHeight="1" thickBot="1" x14ac:dyDescent="0.35">
      <c r="C12" s="84"/>
      <c r="D12" s="85"/>
      <c r="E12" s="85"/>
      <c r="F12" s="86"/>
      <c r="G12" s="86"/>
      <c r="H12" s="86"/>
      <c r="I12" s="86"/>
      <c r="J12" s="86"/>
      <c r="K12" s="86"/>
      <c r="L12" s="86"/>
      <c r="M12" s="87"/>
    </row>
    <row r="13" spans="3:15" s="8" customFormat="1" ht="18" customHeight="1" x14ac:dyDescent="0.3">
      <c r="C13" s="96" t="s">
        <v>5</v>
      </c>
      <c r="D13" s="97"/>
      <c r="E13" s="11" t="s">
        <v>72</v>
      </c>
      <c r="F13" s="11" t="s">
        <v>64</v>
      </c>
      <c r="G13" s="11" t="s">
        <v>64</v>
      </c>
      <c r="H13" s="11" t="s">
        <v>64</v>
      </c>
      <c r="I13" s="11" t="s">
        <v>64</v>
      </c>
      <c r="J13" s="11" t="s">
        <v>64</v>
      </c>
      <c r="K13" s="11" t="s">
        <v>64</v>
      </c>
      <c r="L13" s="11" t="s">
        <v>64</v>
      </c>
      <c r="M13" s="11" t="s">
        <v>64</v>
      </c>
    </row>
    <row r="14" spans="3:15" s="8" customFormat="1" ht="33" customHeight="1" x14ac:dyDescent="0.3">
      <c r="C14" s="72" t="s">
        <v>75</v>
      </c>
      <c r="D14" s="73"/>
      <c r="E14" s="23" t="s">
        <v>80</v>
      </c>
      <c r="F14" s="37">
        <f>125*30</f>
        <v>3750</v>
      </c>
      <c r="G14" s="37">
        <v>1650</v>
      </c>
      <c r="H14" s="37">
        <v>1175</v>
      </c>
      <c r="I14" s="37">
        <v>1495</v>
      </c>
      <c r="J14" s="37">
        <v>1650</v>
      </c>
      <c r="K14" s="37">
        <v>1570</v>
      </c>
      <c r="L14" s="37">
        <v>1670</v>
      </c>
      <c r="M14" s="39">
        <v>1500</v>
      </c>
    </row>
    <row r="15" spans="3:15" s="8" customFormat="1" ht="23.4" customHeight="1" x14ac:dyDescent="0.3">
      <c r="C15" s="72" t="s">
        <v>24</v>
      </c>
      <c r="D15" s="73"/>
      <c r="E15" s="23" t="s">
        <v>7</v>
      </c>
      <c r="F15" s="37">
        <f>35*30</f>
        <v>1050</v>
      </c>
      <c r="G15" s="37">
        <v>2750</v>
      </c>
      <c r="H15" s="37">
        <v>800</v>
      </c>
      <c r="I15" s="37">
        <v>825</v>
      </c>
      <c r="J15" s="37">
        <v>1120</v>
      </c>
      <c r="K15" s="37">
        <v>1120</v>
      </c>
      <c r="L15" s="37">
        <v>1120</v>
      </c>
      <c r="M15" s="39">
        <f>995+125</f>
        <v>1120</v>
      </c>
    </row>
    <row r="16" spans="3:15" s="8" customFormat="1" ht="18" customHeight="1" x14ac:dyDescent="0.3">
      <c r="C16" s="74" t="s">
        <v>43</v>
      </c>
      <c r="D16" s="75"/>
      <c r="E16" s="18" t="s">
        <v>7</v>
      </c>
      <c r="F16" s="37">
        <v>375</v>
      </c>
      <c r="G16" s="37">
        <v>250</v>
      </c>
      <c r="H16" s="37">
        <v>250</v>
      </c>
      <c r="I16" s="37">
        <v>250</v>
      </c>
      <c r="J16" s="37">
        <v>250</v>
      </c>
      <c r="K16" s="37">
        <v>250</v>
      </c>
      <c r="L16" s="37">
        <v>250</v>
      </c>
      <c r="M16" s="39">
        <v>200</v>
      </c>
    </row>
    <row r="17" spans="3:13" s="8" customFormat="1" ht="18" customHeight="1" x14ac:dyDescent="0.3">
      <c r="C17" s="74" t="s">
        <v>44</v>
      </c>
      <c r="D17" s="75"/>
      <c r="E17" s="18" t="s">
        <v>7</v>
      </c>
      <c r="F17" s="37">
        <v>445</v>
      </c>
      <c r="G17" s="37">
        <v>350</v>
      </c>
      <c r="H17" s="37">
        <v>825</v>
      </c>
      <c r="I17" s="37">
        <v>1145</v>
      </c>
      <c r="J17" s="37">
        <v>1800</v>
      </c>
      <c r="K17" s="37">
        <v>1145</v>
      </c>
      <c r="L17" s="37">
        <v>1445</v>
      </c>
      <c r="M17" s="39">
        <v>1145</v>
      </c>
    </row>
    <row r="18" spans="3:13" s="8" customFormat="1" ht="18" customHeight="1" x14ac:dyDescent="0.3">
      <c r="C18" s="74" t="s">
        <v>25</v>
      </c>
      <c r="D18" s="75"/>
      <c r="E18" s="18" t="s">
        <v>26</v>
      </c>
      <c r="F18" s="37">
        <v>300</v>
      </c>
      <c r="G18" s="37">
        <v>150</v>
      </c>
      <c r="H18" s="37">
        <v>100</v>
      </c>
      <c r="I18" s="37">
        <v>100</v>
      </c>
      <c r="J18" s="37">
        <v>100</v>
      </c>
      <c r="K18" s="37">
        <v>100</v>
      </c>
      <c r="L18" s="37">
        <v>100</v>
      </c>
      <c r="M18" s="39">
        <v>100</v>
      </c>
    </row>
    <row r="19" spans="3:13" s="8" customFormat="1" ht="18" customHeight="1" x14ac:dyDescent="0.3">
      <c r="C19" s="12" t="s">
        <v>34</v>
      </c>
      <c r="D19" s="13"/>
      <c r="E19" s="18" t="s">
        <v>33</v>
      </c>
      <c r="F19" s="37"/>
      <c r="G19" s="37"/>
      <c r="H19" s="37">
        <v>775</v>
      </c>
      <c r="I19" s="37">
        <v>1410</v>
      </c>
      <c r="J19" s="37">
        <v>1550</v>
      </c>
      <c r="K19" s="37">
        <v>1645</v>
      </c>
      <c r="L19" s="37">
        <v>1800</v>
      </c>
      <c r="M19" s="39">
        <v>1000</v>
      </c>
    </row>
    <row r="20" spans="3:13" s="8" customFormat="1" ht="18" customHeight="1" x14ac:dyDescent="0.3">
      <c r="C20" s="12" t="s">
        <v>45</v>
      </c>
      <c r="D20" s="13"/>
      <c r="E20" s="18" t="s">
        <v>35</v>
      </c>
      <c r="F20" s="37">
        <v>100</v>
      </c>
      <c r="G20" s="37">
        <v>100</v>
      </c>
      <c r="H20" s="37">
        <v>100</v>
      </c>
      <c r="I20" s="37">
        <v>100</v>
      </c>
      <c r="J20" s="37">
        <v>100</v>
      </c>
      <c r="K20" s="37">
        <v>100</v>
      </c>
      <c r="L20" s="37">
        <v>100</v>
      </c>
      <c r="M20" s="40">
        <v>100</v>
      </c>
    </row>
    <row r="21" spans="3:13" s="8" customFormat="1" ht="18" customHeight="1" x14ac:dyDescent="0.3">
      <c r="C21" s="12" t="s">
        <v>37</v>
      </c>
      <c r="D21" s="13"/>
      <c r="E21" s="18" t="s">
        <v>7</v>
      </c>
      <c r="F21" s="37"/>
      <c r="G21" s="37"/>
      <c r="H21" s="37"/>
      <c r="I21" s="37">
        <v>100</v>
      </c>
      <c r="J21" s="37">
        <v>100</v>
      </c>
      <c r="K21" s="37"/>
      <c r="L21" s="37"/>
      <c r="M21" s="37"/>
    </row>
    <row r="22" spans="3:13" s="8" customFormat="1" ht="18" customHeight="1" x14ac:dyDescent="0.3">
      <c r="C22" s="74" t="s">
        <v>76</v>
      </c>
      <c r="D22" s="75"/>
      <c r="E22" s="18" t="s">
        <v>7</v>
      </c>
      <c r="F22" s="37">
        <v>495</v>
      </c>
      <c r="G22" s="37">
        <v>770</v>
      </c>
      <c r="H22" s="37">
        <v>375</v>
      </c>
      <c r="I22" s="37">
        <v>375</v>
      </c>
      <c r="J22" s="37">
        <v>375</v>
      </c>
      <c r="K22" s="37">
        <v>375</v>
      </c>
      <c r="L22" s="37">
        <v>375</v>
      </c>
      <c r="M22" s="40">
        <v>425</v>
      </c>
    </row>
    <row r="23" spans="3:13" ht="18" customHeight="1" thickBot="1" x14ac:dyDescent="0.4">
      <c r="D23" s="10"/>
      <c r="E23" s="6"/>
    </row>
    <row r="24" spans="3:13" ht="18" customHeight="1" x14ac:dyDescent="0.3">
      <c r="C24" s="80" t="s">
        <v>73</v>
      </c>
      <c r="D24" s="81"/>
      <c r="E24" s="81"/>
      <c r="F24" s="82"/>
      <c r="G24" s="82"/>
      <c r="H24" s="82"/>
      <c r="I24" s="82"/>
      <c r="J24" s="82"/>
      <c r="K24" s="82"/>
      <c r="L24" s="82"/>
      <c r="M24" s="83"/>
    </row>
    <row r="25" spans="3:13" s="8" customFormat="1" ht="18" customHeight="1" thickBot="1" x14ac:dyDescent="0.35">
      <c r="C25" s="84"/>
      <c r="D25" s="85"/>
      <c r="E25" s="85"/>
      <c r="F25" s="86"/>
      <c r="G25" s="86"/>
      <c r="H25" s="86"/>
      <c r="I25" s="86"/>
      <c r="J25" s="86"/>
      <c r="K25" s="86"/>
      <c r="L25" s="86"/>
      <c r="M25" s="87"/>
    </row>
    <row r="26" spans="3:13" s="8" customFormat="1" ht="18" customHeight="1" x14ac:dyDescent="0.3">
      <c r="C26" s="96" t="s">
        <v>5</v>
      </c>
      <c r="D26" s="97"/>
      <c r="E26" s="11" t="s">
        <v>6</v>
      </c>
      <c r="F26" s="11" t="s">
        <v>64</v>
      </c>
      <c r="G26" s="11" t="s">
        <v>64</v>
      </c>
      <c r="H26" s="11" t="s">
        <v>64</v>
      </c>
      <c r="I26" s="11" t="s">
        <v>64</v>
      </c>
      <c r="J26" s="11" t="s">
        <v>64</v>
      </c>
      <c r="K26" s="11" t="s">
        <v>64</v>
      </c>
      <c r="L26" s="11" t="s">
        <v>64</v>
      </c>
      <c r="M26" s="11" t="s">
        <v>64</v>
      </c>
    </row>
    <row r="27" spans="3:13" s="8" customFormat="1" ht="18" customHeight="1" x14ac:dyDescent="0.3">
      <c r="C27" s="74" t="s">
        <v>30</v>
      </c>
      <c r="D27" s="75"/>
      <c r="E27" s="18" t="s">
        <v>7</v>
      </c>
      <c r="F27" s="14">
        <v>2400</v>
      </c>
      <c r="G27" s="14">
        <v>3000</v>
      </c>
      <c r="H27" s="14">
        <v>2600</v>
      </c>
      <c r="I27" s="14">
        <v>3200</v>
      </c>
      <c r="J27" s="14">
        <v>2900</v>
      </c>
      <c r="K27" s="14">
        <v>2600</v>
      </c>
      <c r="L27" s="14">
        <v>2900</v>
      </c>
      <c r="M27" s="14">
        <v>2000</v>
      </c>
    </row>
    <row r="28" spans="3:13" s="8" customFormat="1" ht="18" customHeight="1" thickBot="1" x14ac:dyDescent="0.35">
      <c r="D28" s="17"/>
      <c r="E28" s="17"/>
    </row>
    <row r="29" spans="3:13" s="8" customFormat="1" ht="18" customHeight="1" x14ac:dyDescent="0.3">
      <c r="C29" s="92" t="s">
        <v>74</v>
      </c>
      <c r="D29" s="93"/>
      <c r="E29" s="93"/>
      <c r="F29" s="76"/>
      <c r="G29" s="76"/>
      <c r="H29" s="76"/>
      <c r="I29" s="76"/>
      <c r="J29" s="76"/>
      <c r="K29" s="76"/>
      <c r="L29" s="76"/>
      <c r="M29" s="78"/>
    </row>
    <row r="30" spans="3:13" s="8" customFormat="1" ht="18" customHeight="1" thickBot="1" x14ac:dyDescent="0.35">
      <c r="C30" s="94"/>
      <c r="D30" s="95"/>
      <c r="E30" s="95"/>
      <c r="F30" s="77"/>
      <c r="G30" s="77"/>
      <c r="H30" s="77"/>
      <c r="I30" s="77"/>
      <c r="J30" s="77"/>
      <c r="K30" s="77"/>
      <c r="L30" s="77"/>
      <c r="M30" s="79"/>
    </row>
    <row r="31" spans="3:13" s="8" customFormat="1" ht="18" customHeight="1" x14ac:dyDescent="0.3">
      <c r="C31" s="96" t="s">
        <v>5</v>
      </c>
      <c r="D31" s="97"/>
      <c r="E31" s="11" t="s">
        <v>6</v>
      </c>
      <c r="F31" s="11" t="s">
        <v>64</v>
      </c>
      <c r="G31" s="11" t="s">
        <v>64</v>
      </c>
      <c r="H31" s="11" t="s">
        <v>64</v>
      </c>
      <c r="I31" s="11" t="s">
        <v>64</v>
      </c>
      <c r="J31" s="11" t="s">
        <v>64</v>
      </c>
      <c r="K31" s="11" t="s">
        <v>64</v>
      </c>
      <c r="L31" s="11" t="s">
        <v>64</v>
      </c>
      <c r="M31" s="11" t="s">
        <v>64</v>
      </c>
    </row>
    <row r="32" spans="3:13" s="8" customFormat="1" ht="18" customHeight="1" x14ac:dyDescent="0.3">
      <c r="C32" s="74" t="s">
        <v>92</v>
      </c>
      <c r="D32" s="75"/>
      <c r="E32" s="18" t="s">
        <v>7</v>
      </c>
      <c r="F32" s="14">
        <v>1050</v>
      </c>
      <c r="G32" s="14">
        <v>1050</v>
      </c>
      <c r="H32" s="14">
        <v>1050</v>
      </c>
      <c r="I32" s="14">
        <v>1050</v>
      </c>
      <c r="J32" s="14">
        <v>1050</v>
      </c>
      <c r="K32" s="14">
        <v>1050</v>
      </c>
      <c r="L32" s="14">
        <v>1050</v>
      </c>
      <c r="M32" s="14">
        <v>1050</v>
      </c>
    </row>
    <row r="33" spans="3:13" s="8" customFormat="1" ht="18" customHeight="1" x14ac:dyDescent="0.3">
      <c r="C33" s="74" t="s">
        <v>46</v>
      </c>
      <c r="D33" s="75"/>
      <c r="E33" s="18" t="s">
        <v>8</v>
      </c>
      <c r="F33" s="19">
        <v>165</v>
      </c>
      <c r="G33" s="19">
        <v>165</v>
      </c>
      <c r="H33" s="19">
        <v>165</v>
      </c>
      <c r="I33" s="19">
        <v>165</v>
      </c>
      <c r="J33" s="19">
        <v>165</v>
      </c>
      <c r="K33" s="19">
        <v>165</v>
      </c>
      <c r="L33" s="19">
        <v>165</v>
      </c>
      <c r="M33" s="19">
        <v>165</v>
      </c>
    </row>
    <row r="34" spans="3:13" s="8" customFormat="1" ht="18" customHeight="1" x14ac:dyDescent="0.3">
      <c r="C34" s="74" t="s">
        <v>9</v>
      </c>
      <c r="D34" s="75"/>
      <c r="E34" s="18" t="s">
        <v>10</v>
      </c>
      <c r="F34" s="19">
        <v>125</v>
      </c>
      <c r="G34" s="19">
        <v>125</v>
      </c>
      <c r="H34" s="19">
        <v>125</v>
      </c>
      <c r="I34" s="19">
        <v>125</v>
      </c>
      <c r="J34" s="19">
        <v>125</v>
      </c>
      <c r="K34" s="19">
        <v>125</v>
      </c>
      <c r="L34" s="19">
        <v>125</v>
      </c>
      <c r="M34" s="19">
        <v>125</v>
      </c>
    </row>
    <row r="35" spans="3:13" s="8" customFormat="1" ht="18" customHeight="1" x14ac:dyDescent="0.3">
      <c r="C35" s="74" t="s">
        <v>11</v>
      </c>
      <c r="D35" s="75"/>
      <c r="E35" s="18" t="s">
        <v>10</v>
      </c>
      <c r="F35" s="19">
        <v>50</v>
      </c>
      <c r="G35" s="19">
        <v>50</v>
      </c>
      <c r="H35" s="19">
        <v>50</v>
      </c>
      <c r="I35" s="19">
        <v>50</v>
      </c>
      <c r="J35" s="19">
        <v>50</v>
      </c>
      <c r="K35" s="19">
        <v>50</v>
      </c>
      <c r="L35" s="19">
        <v>50</v>
      </c>
      <c r="M35" s="19">
        <v>50</v>
      </c>
    </row>
    <row r="36" spans="3:13" s="8" customFormat="1" ht="18.600000000000001" customHeight="1" x14ac:dyDescent="0.3">
      <c r="C36" s="74" t="s">
        <v>12</v>
      </c>
      <c r="D36" s="75"/>
      <c r="E36" s="18" t="s">
        <v>10</v>
      </c>
      <c r="F36" s="21">
        <v>50</v>
      </c>
      <c r="G36" s="21">
        <v>50</v>
      </c>
      <c r="H36" s="21">
        <v>50</v>
      </c>
      <c r="I36" s="21">
        <v>50</v>
      </c>
      <c r="J36" s="21">
        <v>50</v>
      </c>
      <c r="K36" s="21">
        <v>50</v>
      </c>
      <c r="L36" s="21">
        <v>50</v>
      </c>
      <c r="M36" s="21">
        <v>50</v>
      </c>
    </row>
    <row r="37" spans="3:13" s="8" customFormat="1" ht="18.600000000000001" customHeight="1" x14ac:dyDescent="0.3">
      <c r="C37" s="74" t="s">
        <v>47</v>
      </c>
      <c r="D37" s="75"/>
      <c r="E37" s="18" t="s">
        <v>10</v>
      </c>
      <c r="F37" s="21">
        <v>35</v>
      </c>
      <c r="G37" s="21">
        <v>35</v>
      </c>
      <c r="H37" s="21">
        <v>35</v>
      </c>
      <c r="I37" s="21">
        <v>35</v>
      </c>
      <c r="J37" s="21">
        <v>35</v>
      </c>
      <c r="K37" s="21">
        <v>35</v>
      </c>
      <c r="L37" s="21">
        <v>35</v>
      </c>
      <c r="M37" s="21">
        <v>35</v>
      </c>
    </row>
    <row r="38" spans="3:13" s="8" customFormat="1" ht="18" customHeight="1" x14ac:dyDescent="0.3">
      <c r="C38" s="74" t="s">
        <v>13</v>
      </c>
      <c r="D38" s="75"/>
      <c r="E38" s="18" t="s">
        <v>10</v>
      </c>
      <c r="F38" s="21">
        <v>65</v>
      </c>
      <c r="G38" s="21">
        <v>65</v>
      </c>
      <c r="H38" s="21">
        <v>65</v>
      </c>
      <c r="I38" s="21">
        <v>65</v>
      </c>
      <c r="J38" s="21">
        <v>65</v>
      </c>
      <c r="K38" s="21">
        <v>65</v>
      </c>
      <c r="L38" s="21">
        <v>65</v>
      </c>
      <c r="M38" s="21">
        <v>65</v>
      </c>
    </row>
    <row r="39" spans="3:13" s="8" customFormat="1" ht="18" customHeight="1" x14ac:dyDescent="0.3">
      <c r="C39" s="74" t="s">
        <v>14</v>
      </c>
      <c r="D39" s="75"/>
      <c r="E39" s="18" t="s">
        <v>10</v>
      </c>
      <c r="F39" s="21">
        <v>75</v>
      </c>
      <c r="G39" s="21">
        <v>75</v>
      </c>
      <c r="H39" s="21">
        <v>75</v>
      </c>
      <c r="I39" s="21">
        <v>75</v>
      </c>
      <c r="J39" s="21">
        <v>75</v>
      </c>
      <c r="K39" s="21">
        <v>75</v>
      </c>
      <c r="L39" s="21">
        <v>75</v>
      </c>
      <c r="M39" s="21">
        <v>75</v>
      </c>
    </row>
    <row r="40" spans="3:13" s="8" customFormat="1" ht="18" customHeight="1" x14ac:dyDescent="0.3">
      <c r="C40" s="74" t="s">
        <v>15</v>
      </c>
      <c r="D40" s="75"/>
      <c r="E40" s="18" t="s">
        <v>10</v>
      </c>
      <c r="F40" s="22">
        <v>15</v>
      </c>
      <c r="G40" s="22">
        <v>15</v>
      </c>
      <c r="H40" s="22">
        <v>15</v>
      </c>
      <c r="I40" s="22">
        <v>15</v>
      </c>
      <c r="J40" s="22">
        <v>15</v>
      </c>
      <c r="K40" s="22">
        <v>15</v>
      </c>
      <c r="L40" s="22">
        <v>15</v>
      </c>
      <c r="M40" s="22">
        <v>15</v>
      </c>
    </row>
    <row r="41" spans="3:13" s="8" customFormat="1" ht="18" customHeight="1" x14ac:dyDescent="0.3">
      <c r="C41" s="90" t="s">
        <v>27</v>
      </c>
      <c r="D41" s="91"/>
      <c r="E41" s="23" t="s">
        <v>16</v>
      </c>
      <c r="F41" s="24">
        <v>520</v>
      </c>
      <c r="G41" s="24">
        <v>520</v>
      </c>
      <c r="H41" s="24">
        <v>520</v>
      </c>
      <c r="I41" s="24">
        <v>520</v>
      </c>
      <c r="J41" s="24">
        <v>520</v>
      </c>
      <c r="K41" s="24">
        <v>520</v>
      </c>
      <c r="L41" s="24">
        <v>520</v>
      </c>
      <c r="M41" s="24">
        <v>520</v>
      </c>
    </row>
    <row r="42" spans="3:13" ht="18" customHeight="1" x14ac:dyDescent="0.3">
      <c r="C42" s="74" t="s">
        <v>17</v>
      </c>
      <c r="D42" s="75"/>
      <c r="E42" s="18" t="s">
        <v>16</v>
      </c>
      <c r="F42" s="20">
        <f>F41*0.25</f>
        <v>130</v>
      </c>
      <c r="G42" s="20">
        <v>130</v>
      </c>
      <c r="H42" s="20">
        <v>130</v>
      </c>
      <c r="I42" s="20">
        <v>130</v>
      </c>
      <c r="J42" s="20">
        <v>130</v>
      </c>
      <c r="K42" s="20">
        <v>130</v>
      </c>
      <c r="L42" s="20">
        <v>130</v>
      </c>
      <c r="M42" s="20">
        <v>130</v>
      </c>
    </row>
    <row r="43" spans="3:13" ht="18" customHeight="1" x14ac:dyDescent="0.3">
      <c r="C43" s="74" t="s">
        <v>18</v>
      </c>
      <c r="D43" s="75"/>
      <c r="E43" s="18" t="s">
        <v>19</v>
      </c>
      <c r="F43" s="20">
        <v>575</v>
      </c>
      <c r="G43" s="20">
        <v>575</v>
      </c>
      <c r="H43" s="20">
        <v>575</v>
      </c>
      <c r="I43" s="20">
        <v>575</v>
      </c>
      <c r="J43" s="20">
        <v>575</v>
      </c>
      <c r="K43" s="20">
        <v>575</v>
      </c>
      <c r="L43" s="20">
        <v>575</v>
      </c>
      <c r="M43" s="20">
        <v>575</v>
      </c>
    </row>
    <row r="44" spans="3:13" ht="18" customHeight="1" x14ac:dyDescent="0.3">
      <c r="C44" s="74" t="s">
        <v>28</v>
      </c>
      <c r="D44" s="75"/>
      <c r="E44" s="18" t="s">
        <v>29</v>
      </c>
      <c r="F44" s="20">
        <v>65</v>
      </c>
      <c r="G44" s="20">
        <v>65</v>
      </c>
      <c r="H44" s="20">
        <v>65</v>
      </c>
      <c r="I44" s="20">
        <v>65</v>
      </c>
      <c r="J44" s="20">
        <v>65</v>
      </c>
      <c r="K44" s="20">
        <v>65</v>
      </c>
      <c r="L44" s="20">
        <v>65</v>
      </c>
      <c r="M44" s="20">
        <v>65</v>
      </c>
    </row>
    <row r="45" spans="3:13" ht="42.6" customHeight="1" x14ac:dyDescent="0.3">
      <c r="C45" s="72" t="s">
        <v>48</v>
      </c>
      <c r="D45" s="73"/>
      <c r="E45" s="23" t="s">
        <v>49</v>
      </c>
      <c r="F45" s="42" t="s">
        <v>54</v>
      </c>
      <c r="G45" s="42" t="s">
        <v>57</v>
      </c>
      <c r="H45" s="42" t="s">
        <v>59</v>
      </c>
      <c r="I45" s="42" t="s">
        <v>59</v>
      </c>
      <c r="J45" s="42" t="s">
        <v>59</v>
      </c>
      <c r="K45" s="42" t="s">
        <v>59</v>
      </c>
      <c r="L45" s="42" t="s">
        <v>59</v>
      </c>
      <c r="M45" s="42" t="s">
        <v>57</v>
      </c>
    </row>
    <row r="46" spans="3:13" s="41" customFormat="1" ht="28.95" customHeight="1" x14ac:dyDescent="0.3">
      <c r="C46" s="88" t="s">
        <v>50</v>
      </c>
      <c r="D46" s="89"/>
      <c r="E46" s="48" t="s">
        <v>51</v>
      </c>
      <c r="F46" s="42" t="s">
        <v>58</v>
      </c>
      <c r="G46" s="42" t="s">
        <v>58</v>
      </c>
      <c r="H46" s="42" t="s">
        <v>58</v>
      </c>
      <c r="I46" s="42" t="s">
        <v>58</v>
      </c>
      <c r="J46" s="42" t="s">
        <v>58</v>
      </c>
      <c r="K46" s="42" t="s">
        <v>58</v>
      </c>
      <c r="L46" s="42" t="s">
        <v>58</v>
      </c>
      <c r="M46" s="42" t="s">
        <v>58</v>
      </c>
    </row>
    <row r="47" spans="3:13" ht="18" customHeight="1" x14ac:dyDescent="0.3">
      <c r="C47" s="74" t="s">
        <v>52</v>
      </c>
      <c r="D47" s="75"/>
      <c r="E47" s="18" t="s">
        <v>53</v>
      </c>
      <c r="F47" s="20">
        <v>220</v>
      </c>
      <c r="G47" s="20">
        <v>220</v>
      </c>
      <c r="H47" s="20">
        <v>220</v>
      </c>
      <c r="I47" s="20">
        <v>220</v>
      </c>
      <c r="J47" s="20">
        <v>220</v>
      </c>
      <c r="K47" s="20">
        <v>220</v>
      </c>
      <c r="L47" s="20">
        <v>220</v>
      </c>
      <c r="M47" s="20">
        <v>220</v>
      </c>
    </row>
    <row r="48" spans="3:13" ht="18" customHeight="1" x14ac:dyDescent="0.3">
      <c r="C48" s="74" t="s">
        <v>78</v>
      </c>
      <c r="D48" s="75"/>
      <c r="E48" s="18" t="s">
        <v>33</v>
      </c>
      <c r="F48" s="49" t="s">
        <v>79</v>
      </c>
      <c r="G48" s="49" t="s">
        <v>79</v>
      </c>
      <c r="H48" s="49" t="s">
        <v>79</v>
      </c>
      <c r="I48" s="49" t="s">
        <v>79</v>
      </c>
      <c r="J48" s="49" t="s">
        <v>79</v>
      </c>
      <c r="K48" s="49" t="s">
        <v>79</v>
      </c>
      <c r="L48" s="49" t="s">
        <v>79</v>
      </c>
      <c r="M48" s="49" t="s">
        <v>79</v>
      </c>
    </row>
    <row r="49" spans="2:8" s="8" customFormat="1" ht="18" customHeight="1" x14ac:dyDescent="0.3">
      <c r="D49" s="15"/>
      <c r="E49" s="16"/>
      <c r="H49" s="1"/>
    </row>
    <row r="50" spans="2:8" s="8" customFormat="1" ht="18" customHeight="1" x14ac:dyDescent="0.3">
      <c r="C50" s="1"/>
      <c r="E50" s="25"/>
      <c r="H50" s="1"/>
    </row>
    <row r="51" spans="2:8" s="8" customFormat="1" ht="18" customHeight="1" x14ac:dyDescent="0.3">
      <c r="C51" s="1"/>
      <c r="E51" s="25"/>
      <c r="H51" s="1"/>
    </row>
    <row r="52" spans="2:8" s="8" customFormat="1" ht="18" customHeight="1" x14ac:dyDescent="0.3">
      <c r="C52" s="1"/>
      <c r="E52" s="25"/>
      <c r="H52" s="1"/>
    </row>
    <row r="53" spans="2:8" ht="18" customHeight="1" x14ac:dyDescent="0.3">
      <c r="E53" s="25"/>
    </row>
    <row r="54" spans="2:8" ht="18" customHeight="1" x14ac:dyDescent="0.3">
      <c r="E54" s="25"/>
    </row>
    <row r="55" spans="2:8" ht="18" customHeight="1" x14ac:dyDescent="0.3">
      <c r="E55" s="25"/>
    </row>
    <row r="56" spans="2:8" s="8" customFormat="1" ht="21" customHeight="1" x14ac:dyDescent="0.3">
      <c r="C56" s="26"/>
      <c r="D56" s="27"/>
      <c r="E56" s="28"/>
      <c r="H56" s="1"/>
    </row>
    <row r="57" spans="2:8" s="8" customFormat="1" ht="16.5" customHeight="1" x14ac:dyDescent="0.3">
      <c r="C57" s="67"/>
      <c r="D57" s="67"/>
      <c r="E57" s="28"/>
      <c r="H57" s="1"/>
    </row>
    <row r="58" spans="2:8" s="8" customFormat="1" ht="18" customHeight="1" x14ac:dyDescent="0.3">
      <c r="C58" s="1"/>
      <c r="D58" s="29"/>
      <c r="E58" s="25"/>
      <c r="H58" s="1"/>
    </row>
    <row r="59" spans="2:8" s="8" customFormat="1" ht="16.5" customHeight="1" x14ac:dyDescent="0.3">
      <c r="C59" s="30"/>
      <c r="D59" s="27"/>
      <c r="E59" s="28"/>
    </row>
    <row r="60" spans="2:8" s="8" customFormat="1" ht="18" customHeight="1" x14ac:dyDescent="0.3">
      <c r="C60" s="31"/>
      <c r="D60" s="1"/>
      <c r="E60" s="25"/>
    </row>
    <row r="61" spans="2:8" s="8" customFormat="1" ht="18" customHeight="1" x14ac:dyDescent="0.3">
      <c r="C61" s="31"/>
      <c r="D61" s="1"/>
      <c r="E61" s="25"/>
    </row>
    <row r="62" spans="2:8" s="8" customFormat="1" ht="18" customHeight="1" x14ac:dyDescent="0.3">
      <c r="C62" s="1"/>
      <c r="D62" s="1"/>
      <c r="E62" s="25"/>
    </row>
    <row r="63" spans="2:8" s="8" customFormat="1" ht="18" customHeight="1" x14ac:dyDescent="0.3">
      <c r="B63" s="32"/>
      <c r="C63" s="33"/>
      <c r="D63" s="33"/>
      <c r="E63" s="34"/>
    </row>
    <row r="64" spans="2:8" ht="18" customHeight="1" x14ac:dyDescent="0.3">
      <c r="C64" s="8"/>
      <c r="D64" s="15"/>
      <c r="E64" s="16"/>
    </row>
    <row r="65" spans="3:5" ht="18" customHeight="1" x14ac:dyDescent="0.4">
      <c r="C65" s="35"/>
      <c r="D65" s="36"/>
      <c r="E65" s="9"/>
    </row>
    <row r="66" spans="3:5" ht="18" customHeight="1" x14ac:dyDescent="0.3">
      <c r="E66" s="9"/>
    </row>
  </sheetData>
  <mergeCells count="34">
    <mergeCell ref="C13:D13"/>
    <mergeCell ref="C14:D14"/>
    <mergeCell ref="C15:D15"/>
    <mergeCell ref="C16:D16"/>
    <mergeCell ref="C17:D17"/>
    <mergeCell ref="C18:D18"/>
    <mergeCell ref="C22:D22"/>
    <mergeCell ref="C26:D26"/>
    <mergeCell ref="C27:D27"/>
    <mergeCell ref="C39:D39"/>
    <mergeCell ref="C40:D40"/>
    <mergeCell ref="C41:D41"/>
    <mergeCell ref="C29:E30"/>
    <mergeCell ref="C31:D31"/>
    <mergeCell ref="C32:D32"/>
    <mergeCell ref="C33:D33"/>
    <mergeCell ref="C34:D34"/>
    <mergeCell ref="C35:D35"/>
    <mergeCell ref="C57:D57"/>
    <mergeCell ref="F29:H30"/>
    <mergeCell ref="I29:L30"/>
    <mergeCell ref="M29:M30"/>
    <mergeCell ref="C11:M12"/>
    <mergeCell ref="C24:M25"/>
    <mergeCell ref="C48:D48"/>
    <mergeCell ref="C42:D42"/>
    <mergeCell ref="C43:D43"/>
    <mergeCell ref="C44:D44"/>
    <mergeCell ref="C45:D45"/>
    <mergeCell ref="C46:D46"/>
    <mergeCell ref="C47:D47"/>
    <mergeCell ref="C36:D36"/>
    <mergeCell ref="C37:D37"/>
    <mergeCell ref="C38:D38"/>
  </mergeCells>
  <pageMargins left="0.25" right="0.25"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58"/>
  <sheetViews>
    <sheetView topLeftCell="A22" workbookViewId="0">
      <selection activeCell="M38" sqref="M38"/>
    </sheetView>
  </sheetViews>
  <sheetFormatPr defaultColWidth="9.109375" defaultRowHeight="14.4" x14ac:dyDescent="0.3"/>
  <cols>
    <col min="1" max="2" width="1.88671875" style="1" customWidth="1"/>
    <col min="3" max="3" width="38.5546875" style="1" customWidth="1"/>
    <col min="4" max="4" width="7.109375" style="1" customWidth="1"/>
    <col min="5" max="5" width="20.6640625" style="1" customWidth="1"/>
    <col min="6" max="13" width="15.5546875" style="1" customWidth="1"/>
    <col min="14" max="16384" width="9.109375" style="1"/>
  </cols>
  <sheetData>
    <row r="1" spans="3:15" ht="18" customHeight="1" x14ac:dyDescent="0.35">
      <c r="D1" s="2"/>
      <c r="E1" s="2" t="s">
        <v>0</v>
      </c>
      <c r="F1" s="3" t="s">
        <v>20</v>
      </c>
      <c r="G1" s="3"/>
    </row>
    <row r="2" spans="3:15" ht="18" customHeight="1" x14ac:dyDescent="0.35">
      <c r="D2" s="2"/>
      <c r="E2" s="2" t="s">
        <v>1</v>
      </c>
      <c r="F2" s="4" t="s">
        <v>40</v>
      </c>
      <c r="G2" s="4"/>
    </row>
    <row r="3" spans="3:15" ht="18" customHeight="1" x14ac:dyDescent="0.35">
      <c r="D3" s="2"/>
      <c r="E3" s="2" t="s">
        <v>83</v>
      </c>
      <c r="F3" s="4" t="s">
        <v>22</v>
      </c>
      <c r="G3" s="4"/>
    </row>
    <row r="4" spans="3:15" ht="18" customHeight="1" x14ac:dyDescent="0.35">
      <c r="D4" s="2"/>
      <c r="E4" s="2" t="s">
        <v>84</v>
      </c>
      <c r="F4" s="3" t="s">
        <v>23</v>
      </c>
      <c r="G4" s="3"/>
    </row>
    <row r="5" spans="3:15" ht="18" customHeight="1" x14ac:dyDescent="0.35">
      <c r="D5" s="2"/>
      <c r="E5" s="2" t="s">
        <v>41</v>
      </c>
      <c r="F5" s="3" t="s">
        <v>42</v>
      </c>
      <c r="G5" s="3"/>
    </row>
    <row r="6" spans="3:15" ht="18" customHeight="1" x14ac:dyDescent="0.35">
      <c r="C6" s="6"/>
      <c r="D6" s="2"/>
      <c r="E6" s="2" t="s">
        <v>4</v>
      </c>
      <c r="F6" s="38" t="s">
        <v>81</v>
      </c>
      <c r="G6" s="38"/>
    </row>
    <row r="7" spans="3:15" ht="18" customHeight="1" thickBot="1" x14ac:dyDescent="0.4">
      <c r="C7" s="6"/>
      <c r="D7" s="2"/>
      <c r="E7" s="38"/>
      <c r="F7" s="5"/>
    </row>
    <row r="8" spans="3:15" ht="48" customHeight="1" x14ac:dyDescent="0.3">
      <c r="D8" s="7"/>
      <c r="E8" s="43" t="s">
        <v>67</v>
      </c>
      <c r="F8" s="50" t="s">
        <v>68</v>
      </c>
      <c r="G8" s="50" t="s">
        <v>69</v>
      </c>
      <c r="H8" s="50" t="s">
        <v>70</v>
      </c>
      <c r="I8" s="50" t="s">
        <v>70</v>
      </c>
      <c r="J8" s="50" t="s">
        <v>70</v>
      </c>
      <c r="K8" s="50" t="s">
        <v>70</v>
      </c>
      <c r="L8" s="50" t="s">
        <v>70</v>
      </c>
      <c r="M8" s="51" t="s">
        <v>71</v>
      </c>
      <c r="O8"/>
    </row>
    <row r="9" spans="3:15" ht="18" customHeight="1" x14ac:dyDescent="0.3">
      <c r="D9" s="7"/>
      <c r="E9" s="44" t="s">
        <v>85</v>
      </c>
      <c r="F9" s="45" t="s">
        <v>21</v>
      </c>
      <c r="G9" s="45" t="s">
        <v>31</v>
      </c>
      <c r="H9" s="45" t="s">
        <v>32</v>
      </c>
      <c r="I9" s="45" t="s">
        <v>36</v>
      </c>
      <c r="J9" s="45" t="s">
        <v>82</v>
      </c>
      <c r="K9" s="45" t="s">
        <v>38</v>
      </c>
      <c r="L9" s="45" t="s">
        <v>39</v>
      </c>
      <c r="M9" s="45" t="s">
        <v>60</v>
      </c>
    </row>
    <row r="10" spans="3:15" ht="18" customHeight="1" thickBot="1" x14ac:dyDescent="0.35">
      <c r="D10" s="7"/>
      <c r="E10" s="46" t="s">
        <v>65</v>
      </c>
      <c r="F10" s="47" t="s">
        <v>102</v>
      </c>
      <c r="G10" s="47" t="s">
        <v>101</v>
      </c>
      <c r="H10" s="47" t="s">
        <v>103</v>
      </c>
      <c r="I10" s="47" t="s">
        <v>63</v>
      </c>
      <c r="J10" s="47" t="s">
        <v>63</v>
      </c>
      <c r="K10" s="47" t="s">
        <v>56</v>
      </c>
      <c r="L10" s="47" t="s">
        <v>55</v>
      </c>
      <c r="M10" s="47" t="s">
        <v>61</v>
      </c>
      <c r="O10"/>
    </row>
    <row r="11" spans="3:15" s="8" customFormat="1" ht="18" customHeight="1" x14ac:dyDescent="0.3">
      <c r="C11" s="92" t="s">
        <v>87</v>
      </c>
      <c r="D11" s="93"/>
      <c r="E11" s="93"/>
      <c r="F11" s="76"/>
      <c r="G11" s="76"/>
      <c r="H11" s="76"/>
      <c r="I11" s="76"/>
      <c r="J11" s="76"/>
      <c r="K11" s="76"/>
      <c r="L11" s="76"/>
      <c r="M11" s="78"/>
    </row>
    <row r="12" spans="3:15" s="8" customFormat="1" ht="18" customHeight="1" thickBot="1" x14ac:dyDescent="0.35">
      <c r="C12" s="94"/>
      <c r="D12" s="95"/>
      <c r="E12" s="95"/>
      <c r="F12" s="77"/>
      <c r="G12" s="77"/>
      <c r="H12" s="77"/>
      <c r="I12" s="77"/>
      <c r="J12" s="77"/>
      <c r="K12" s="77"/>
      <c r="L12" s="77"/>
      <c r="M12" s="79"/>
    </row>
    <row r="13" spans="3:15" s="8" customFormat="1" ht="18" customHeight="1" x14ac:dyDescent="0.3">
      <c r="C13" s="96" t="s">
        <v>5</v>
      </c>
      <c r="D13" s="97"/>
      <c r="E13" s="11" t="s">
        <v>6</v>
      </c>
      <c r="F13" s="11" t="s">
        <v>64</v>
      </c>
      <c r="G13" s="11" t="s">
        <v>64</v>
      </c>
      <c r="H13" s="11" t="s">
        <v>64</v>
      </c>
      <c r="I13" s="11" t="s">
        <v>64</v>
      </c>
      <c r="J13" s="11" t="s">
        <v>64</v>
      </c>
      <c r="K13" s="11" t="s">
        <v>64</v>
      </c>
      <c r="L13" s="11" t="s">
        <v>64</v>
      </c>
      <c r="M13" s="11" t="s">
        <v>64</v>
      </c>
    </row>
    <row r="14" spans="3:15" s="8" customFormat="1" ht="18" customHeight="1" x14ac:dyDescent="0.3">
      <c r="C14" s="90" t="s">
        <v>88</v>
      </c>
      <c r="D14" s="91"/>
      <c r="E14" s="23" t="s">
        <v>16</v>
      </c>
      <c r="F14" s="24">
        <v>520</v>
      </c>
      <c r="G14" s="24">
        <v>520</v>
      </c>
      <c r="H14" s="24">
        <v>520</v>
      </c>
      <c r="I14" s="24">
        <v>520</v>
      </c>
      <c r="J14" s="24">
        <v>520</v>
      </c>
      <c r="K14" s="24">
        <v>520</v>
      </c>
      <c r="L14" s="24">
        <v>520</v>
      </c>
      <c r="M14" s="24">
        <v>520</v>
      </c>
    </row>
    <row r="15" spans="3:15" ht="18" customHeight="1" x14ac:dyDescent="0.3">
      <c r="C15" s="74" t="s">
        <v>17</v>
      </c>
      <c r="D15" s="75"/>
      <c r="E15" s="18" t="s">
        <v>16</v>
      </c>
      <c r="F15" s="20">
        <f>F14*0.25</f>
        <v>130</v>
      </c>
      <c r="G15" s="20">
        <v>130</v>
      </c>
      <c r="H15" s="20">
        <v>130</v>
      </c>
      <c r="I15" s="20">
        <v>130</v>
      </c>
      <c r="J15" s="20">
        <v>130</v>
      </c>
      <c r="K15" s="20">
        <v>130</v>
      </c>
      <c r="L15" s="20">
        <v>130</v>
      </c>
      <c r="M15" s="20">
        <v>130</v>
      </c>
    </row>
    <row r="16" spans="3:15" ht="18" customHeight="1" x14ac:dyDescent="0.3">
      <c r="C16" s="74" t="s">
        <v>18</v>
      </c>
      <c r="D16" s="75"/>
      <c r="E16" s="18" t="s">
        <v>19</v>
      </c>
      <c r="F16" s="20">
        <v>575</v>
      </c>
      <c r="G16" s="20">
        <v>575</v>
      </c>
      <c r="H16" s="20">
        <v>575</v>
      </c>
      <c r="I16" s="20">
        <v>575</v>
      </c>
      <c r="J16" s="20">
        <v>575</v>
      </c>
      <c r="K16" s="20">
        <v>575</v>
      </c>
      <c r="L16" s="20">
        <v>575</v>
      </c>
      <c r="M16" s="20">
        <v>575</v>
      </c>
    </row>
    <row r="17" spans="3:15" ht="18" customHeight="1" x14ac:dyDescent="0.3">
      <c r="C17" s="74" t="s">
        <v>28</v>
      </c>
      <c r="D17" s="75"/>
      <c r="E17" s="18" t="s">
        <v>29</v>
      </c>
      <c r="F17" s="20">
        <v>65</v>
      </c>
      <c r="G17" s="20">
        <v>65</v>
      </c>
      <c r="H17" s="20">
        <v>65</v>
      </c>
      <c r="I17" s="20">
        <v>65</v>
      </c>
      <c r="J17" s="20">
        <v>65</v>
      </c>
      <c r="K17" s="20">
        <v>65</v>
      </c>
      <c r="L17" s="20">
        <v>65</v>
      </c>
      <c r="M17" s="20">
        <v>65</v>
      </c>
    </row>
    <row r="18" spans="3:15" ht="18" customHeight="1" x14ac:dyDescent="0.3">
      <c r="C18" s="74" t="s">
        <v>89</v>
      </c>
      <c r="D18" s="75"/>
      <c r="E18" s="18" t="s">
        <v>19</v>
      </c>
      <c r="F18" s="20">
        <v>45</v>
      </c>
      <c r="G18" s="20">
        <v>45</v>
      </c>
      <c r="H18" s="20">
        <v>45</v>
      </c>
      <c r="I18" s="20">
        <v>45</v>
      </c>
      <c r="J18" s="20">
        <v>45</v>
      </c>
      <c r="K18" s="20">
        <v>45</v>
      </c>
      <c r="L18" s="20">
        <v>45</v>
      </c>
      <c r="M18" s="20">
        <v>45</v>
      </c>
    </row>
    <row r="19" spans="3:15" s="8" customFormat="1" ht="18" customHeight="1" x14ac:dyDescent="0.3">
      <c r="C19" s="74" t="s">
        <v>92</v>
      </c>
      <c r="D19" s="75"/>
      <c r="E19" s="18" t="s">
        <v>7</v>
      </c>
      <c r="F19" s="14">
        <v>975</v>
      </c>
      <c r="G19" s="14">
        <v>975</v>
      </c>
      <c r="H19" s="14">
        <v>975</v>
      </c>
      <c r="I19" s="14">
        <v>975</v>
      </c>
      <c r="J19" s="14">
        <v>975</v>
      </c>
      <c r="K19" s="14">
        <v>975</v>
      </c>
      <c r="L19" s="14">
        <v>975</v>
      </c>
      <c r="M19" s="14">
        <v>975</v>
      </c>
    </row>
    <row r="20" spans="3:15" s="8" customFormat="1" ht="18" customHeight="1" x14ac:dyDescent="0.3">
      <c r="C20" s="74" t="s">
        <v>46</v>
      </c>
      <c r="D20" s="75"/>
      <c r="E20" s="18" t="s">
        <v>8</v>
      </c>
      <c r="F20" s="19">
        <v>165</v>
      </c>
      <c r="G20" s="19">
        <v>165</v>
      </c>
      <c r="H20" s="19">
        <v>165</v>
      </c>
      <c r="I20" s="19">
        <v>165</v>
      </c>
      <c r="J20" s="19">
        <v>165</v>
      </c>
      <c r="K20" s="19">
        <v>165</v>
      </c>
      <c r="L20" s="19">
        <v>165</v>
      </c>
      <c r="M20" s="19">
        <v>165</v>
      </c>
    </row>
    <row r="21" spans="3:15" s="8" customFormat="1" ht="18" customHeight="1" x14ac:dyDescent="0.3">
      <c r="C21" s="74" t="s">
        <v>14</v>
      </c>
      <c r="D21" s="75"/>
      <c r="E21" s="18" t="s">
        <v>10</v>
      </c>
      <c r="F21" s="21">
        <v>75</v>
      </c>
      <c r="G21" s="21">
        <v>75</v>
      </c>
      <c r="H21" s="21">
        <v>75</v>
      </c>
      <c r="I21" s="21">
        <v>75</v>
      </c>
      <c r="J21" s="21">
        <v>75</v>
      </c>
      <c r="K21" s="21">
        <v>75</v>
      </c>
      <c r="L21" s="21">
        <v>75</v>
      </c>
      <c r="M21" s="21">
        <v>75</v>
      </c>
    </row>
    <row r="22" spans="3:15" s="8" customFormat="1" ht="18" customHeight="1" x14ac:dyDescent="0.3">
      <c r="C22" s="74" t="s">
        <v>91</v>
      </c>
      <c r="D22" s="75"/>
      <c r="E22" s="18" t="s">
        <v>10</v>
      </c>
      <c r="F22" s="22">
        <v>35</v>
      </c>
      <c r="G22" s="22">
        <v>35</v>
      </c>
      <c r="H22" s="22">
        <v>35</v>
      </c>
      <c r="I22" s="22">
        <v>35</v>
      </c>
      <c r="J22" s="22">
        <v>35</v>
      </c>
      <c r="K22" s="22">
        <v>35</v>
      </c>
      <c r="L22" s="22">
        <v>35</v>
      </c>
      <c r="M22" s="22">
        <v>35</v>
      </c>
    </row>
    <row r="23" spans="3:15" s="8" customFormat="1" ht="18" customHeight="1" x14ac:dyDescent="0.3">
      <c r="C23" s="74" t="s">
        <v>90</v>
      </c>
      <c r="D23" s="75"/>
      <c r="E23" s="18" t="s">
        <v>10</v>
      </c>
      <c r="F23" s="19">
        <v>70</v>
      </c>
      <c r="G23" s="19">
        <v>70</v>
      </c>
      <c r="H23" s="19">
        <v>70</v>
      </c>
      <c r="I23" s="19">
        <v>70</v>
      </c>
      <c r="J23" s="19">
        <v>70</v>
      </c>
      <c r="K23" s="19">
        <v>70</v>
      </c>
      <c r="L23" s="19">
        <v>70</v>
      </c>
      <c r="M23" s="19">
        <v>70</v>
      </c>
    </row>
    <row r="24" spans="3:15" ht="18" customHeight="1" thickBot="1" x14ac:dyDescent="0.4">
      <c r="D24" s="10"/>
      <c r="E24" s="6"/>
    </row>
    <row r="25" spans="3:15" ht="18" customHeight="1" x14ac:dyDescent="0.3">
      <c r="C25" s="80" t="s">
        <v>73</v>
      </c>
      <c r="D25" s="81"/>
      <c r="E25" s="81"/>
      <c r="F25" s="82"/>
      <c r="G25" s="82"/>
      <c r="H25" s="82"/>
      <c r="I25" s="82"/>
      <c r="J25" s="82"/>
      <c r="K25" s="82"/>
      <c r="L25" s="82"/>
      <c r="M25" s="83"/>
    </row>
    <row r="26" spans="3:15" s="8" customFormat="1" ht="18" customHeight="1" thickBot="1" x14ac:dyDescent="0.35">
      <c r="C26" s="84"/>
      <c r="D26" s="85"/>
      <c r="E26" s="85"/>
      <c r="F26" s="86"/>
      <c r="G26" s="86"/>
      <c r="H26" s="86"/>
      <c r="I26" s="86"/>
      <c r="J26" s="86"/>
      <c r="K26" s="86"/>
      <c r="L26" s="86"/>
      <c r="M26" s="87"/>
    </row>
    <row r="27" spans="3:15" s="8" customFormat="1" ht="18" customHeight="1" x14ac:dyDescent="0.3">
      <c r="C27" s="96" t="s">
        <v>5</v>
      </c>
      <c r="D27" s="97"/>
      <c r="E27" s="11" t="s">
        <v>6</v>
      </c>
      <c r="F27" s="11" t="s">
        <v>64</v>
      </c>
      <c r="G27" s="11" t="s">
        <v>64</v>
      </c>
      <c r="H27" s="11" t="s">
        <v>64</v>
      </c>
      <c r="I27" s="11" t="s">
        <v>64</v>
      </c>
      <c r="J27" s="11" t="s">
        <v>64</v>
      </c>
      <c r="K27" s="11" t="s">
        <v>64</v>
      </c>
      <c r="L27" s="11" t="s">
        <v>64</v>
      </c>
      <c r="M27" s="11" t="s">
        <v>64</v>
      </c>
    </row>
    <row r="28" spans="3:15" s="8" customFormat="1" ht="18" customHeight="1" x14ac:dyDescent="0.3">
      <c r="C28" s="74" t="s">
        <v>30</v>
      </c>
      <c r="D28" s="75"/>
      <c r="E28" s="18" t="s">
        <v>7</v>
      </c>
      <c r="F28" s="14">
        <v>700</v>
      </c>
      <c r="G28" s="14">
        <v>3600</v>
      </c>
      <c r="H28" s="14">
        <v>3000</v>
      </c>
      <c r="I28" s="14">
        <v>3500</v>
      </c>
      <c r="J28" s="14">
        <v>3200</v>
      </c>
      <c r="K28" s="14">
        <v>2000</v>
      </c>
      <c r="L28" s="14">
        <v>3800</v>
      </c>
      <c r="M28" s="14">
        <v>3750</v>
      </c>
    </row>
    <row r="29" spans="3:15" s="8" customFormat="1" ht="18" customHeight="1" thickBot="1" x14ac:dyDescent="0.35">
      <c r="D29" s="17"/>
      <c r="E29" s="17"/>
    </row>
    <row r="30" spans="3:15" ht="18" customHeight="1" x14ac:dyDescent="0.3">
      <c r="C30" s="80" t="s">
        <v>86</v>
      </c>
      <c r="D30" s="81"/>
      <c r="E30" s="81"/>
      <c r="F30" s="82"/>
      <c r="G30" s="82"/>
      <c r="H30" s="82"/>
      <c r="I30" s="82"/>
      <c r="J30" s="82"/>
      <c r="K30" s="82"/>
      <c r="L30" s="82"/>
      <c r="M30" s="83"/>
      <c r="O30"/>
    </row>
    <row r="31" spans="3:15" s="8" customFormat="1" ht="18" customHeight="1" thickBot="1" x14ac:dyDescent="0.35">
      <c r="C31" s="84"/>
      <c r="D31" s="85"/>
      <c r="E31" s="85"/>
      <c r="F31" s="86"/>
      <c r="G31" s="86"/>
      <c r="H31" s="86"/>
      <c r="I31" s="86"/>
      <c r="J31" s="86"/>
      <c r="K31" s="86"/>
      <c r="L31" s="86"/>
      <c r="M31" s="87"/>
    </row>
    <row r="32" spans="3:15" s="8" customFormat="1" ht="18" customHeight="1" x14ac:dyDescent="0.3">
      <c r="C32" s="96" t="s">
        <v>5</v>
      </c>
      <c r="D32" s="97"/>
      <c r="E32" s="11" t="s">
        <v>72</v>
      </c>
      <c r="F32" s="11" t="s">
        <v>64</v>
      </c>
      <c r="G32" s="11" t="s">
        <v>64</v>
      </c>
      <c r="H32" s="11" t="s">
        <v>64</v>
      </c>
      <c r="I32" s="11" t="s">
        <v>64</v>
      </c>
      <c r="J32" s="11" t="s">
        <v>64</v>
      </c>
      <c r="K32" s="11" t="s">
        <v>64</v>
      </c>
      <c r="L32" s="11" t="s">
        <v>64</v>
      </c>
      <c r="M32" s="11" t="s">
        <v>64</v>
      </c>
    </row>
    <row r="33" spans="3:13" s="8" customFormat="1" ht="23.4" customHeight="1" x14ac:dyDescent="0.3">
      <c r="C33" s="74" t="s">
        <v>92</v>
      </c>
      <c r="D33" s="75"/>
      <c r="E33" s="23" t="s">
        <v>7</v>
      </c>
      <c r="F33" s="37">
        <v>430</v>
      </c>
      <c r="G33" s="37">
        <v>700</v>
      </c>
      <c r="H33" s="37">
        <v>925</v>
      </c>
      <c r="I33" s="37">
        <v>925</v>
      </c>
      <c r="J33" s="37">
        <v>925</v>
      </c>
      <c r="K33" s="37">
        <v>875</v>
      </c>
      <c r="L33" s="37">
        <v>925</v>
      </c>
      <c r="M33" s="39">
        <v>360</v>
      </c>
    </row>
    <row r="34" spans="3:13" s="8" customFormat="1" ht="18" customHeight="1" x14ac:dyDescent="0.3">
      <c r="C34" s="74" t="s">
        <v>93</v>
      </c>
      <c r="D34" s="75"/>
      <c r="E34" s="18" t="s">
        <v>7</v>
      </c>
      <c r="F34" s="37">
        <v>30</v>
      </c>
      <c r="G34" s="37">
        <v>45</v>
      </c>
      <c r="H34" s="37">
        <v>30</v>
      </c>
      <c r="I34" s="37">
        <v>30</v>
      </c>
      <c r="J34" s="37">
        <v>30</v>
      </c>
      <c r="K34" s="37">
        <v>30</v>
      </c>
      <c r="L34" s="37">
        <v>30</v>
      </c>
      <c r="M34" s="39">
        <v>30</v>
      </c>
    </row>
    <row r="35" spans="3:13" s="8" customFormat="1" ht="18" customHeight="1" x14ac:dyDescent="0.3">
      <c r="C35" s="74" t="s">
        <v>94</v>
      </c>
      <c r="D35" s="75"/>
      <c r="E35" s="18" t="s">
        <v>35</v>
      </c>
      <c r="F35" s="37">
        <v>90</v>
      </c>
      <c r="G35" s="37">
        <v>100</v>
      </c>
      <c r="H35" s="37">
        <v>120</v>
      </c>
      <c r="I35" s="37">
        <v>120</v>
      </c>
      <c r="J35" s="37">
        <v>120</v>
      </c>
      <c r="K35" s="37">
        <v>120</v>
      </c>
      <c r="L35" s="37">
        <v>120</v>
      </c>
      <c r="M35" s="39">
        <v>90</v>
      </c>
    </row>
    <row r="36" spans="3:13" s="8" customFormat="1" ht="18" customHeight="1" x14ac:dyDescent="0.3">
      <c r="C36" s="12" t="s">
        <v>95</v>
      </c>
      <c r="D36" s="13"/>
      <c r="E36" s="18" t="s">
        <v>35</v>
      </c>
      <c r="F36" s="37">
        <v>100</v>
      </c>
      <c r="G36" s="37">
        <v>75</v>
      </c>
      <c r="H36" s="37">
        <v>100</v>
      </c>
      <c r="I36" s="37">
        <v>100</v>
      </c>
      <c r="J36" s="37">
        <v>100</v>
      </c>
      <c r="K36" s="37">
        <v>100</v>
      </c>
      <c r="L36" s="37">
        <v>100</v>
      </c>
      <c r="M36" s="40">
        <v>100</v>
      </c>
    </row>
    <row r="37" spans="3:13" s="8" customFormat="1" ht="18" customHeight="1" x14ac:dyDescent="0.3">
      <c r="C37" s="74" t="s">
        <v>9</v>
      </c>
      <c r="D37" s="75"/>
      <c r="E37" s="18" t="s">
        <v>26</v>
      </c>
      <c r="F37" s="37">
        <v>300</v>
      </c>
      <c r="G37" s="37">
        <v>150</v>
      </c>
      <c r="H37" s="37">
        <v>130</v>
      </c>
      <c r="I37" s="37">
        <v>130</v>
      </c>
      <c r="J37" s="37">
        <v>130</v>
      </c>
      <c r="K37" s="37">
        <v>130</v>
      </c>
      <c r="L37" s="37">
        <v>130</v>
      </c>
      <c r="M37" s="39">
        <v>90</v>
      </c>
    </row>
    <row r="38" spans="3:13" s="8" customFormat="1" ht="18" customHeight="1" x14ac:dyDescent="0.3">
      <c r="C38" s="12" t="s">
        <v>96</v>
      </c>
      <c r="D38" s="13"/>
      <c r="E38" s="18" t="s">
        <v>97</v>
      </c>
      <c r="F38" s="37">
        <v>65</v>
      </c>
      <c r="G38" s="37">
        <v>50</v>
      </c>
      <c r="H38" s="37">
        <v>50</v>
      </c>
      <c r="I38" s="37">
        <v>50</v>
      </c>
      <c r="J38" s="37">
        <v>50</v>
      </c>
      <c r="K38" s="37">
        <v>50</v>
      </c>
      <c r="L38" s="37">
        <v>50</v>
      </c>
      <c r="M38" s="39">
        <v>35</v>
      </c>
    </row>
    <row r="39" spans="3:13" s="8" customFormat="1" ht="18" customHeight="1" x14ac:dyDescent="0.3">
      <c r="C39" s="74" t="s">
        <v>98</v>
      </c>
      <c r="D39" s="75"/>
      <c r="E39" s="18" t="s">
        <v>7</v>
      </c>
      <c r="F39" s="37" t="s">
        <v>99</v>
      </c>
      <c r="G39" s="37" t="s">
        <v>99</v>
      </c>
      <c r="H39" s="37" t="s">
        <v>99</v>
      </c>
      <c r="I39" s="37" t="s">
        <v>99</v>
      </c>
      <c r="J39" s="37" t="s">
        <v>99</v>
      </c>
      <c r="K39" s="37" t="s">
        <v>99</v>
      </c>
      <c r="L39" s="37" t="s">
        <v>99</v>
      </c>
      <c r="M39" s="37" t="s">
        <v>99</v>
      </c>
    </row>
    <row r="40" spans="3:13" ht="42.6" customHeight="1" x14ac:dyDescent="0.3">
      <c r="C40" s="72" t="s">
        <v>100</v>
      </c>
      <c r="D40" s="73"/>
      <c r="E40" s="23" t="s">
        <v>49</v>
      </c>
      <c r="F40" s="54" t="s">
        <v>99</v>
      </c>
      <c r="G40" s="54" t="s">
        <v>99</v>
      </c>
      <c r="H40" s="54" t="s">
        <v>99</v>
      </c>
      <c r="I40" s="54" t="s">
        <v>99</v>
      </c>
      <c r="J40" s="54" t="s">
        <v>99</v>
      </c>
      <c r="K40" s="54" t="s">
        <v>99</v>
      </c>
      <c r="L40" s="54" t="s">
        <v>99</v>
      </c>
      <c r="M40" s="54" t="s">
        <v>99</v>
      </c>
    </row>
    <row r="41" spans="3:13" s="8" customFormat="1" ht="18" customHeight="1" x14ac:dyDescent="0.3">
      <c r="D41" s="15"/>
      <c r="E41" s="16"/>
      <c r="H41" s="1"/>
    </row>
    <row r="42" spans="3:13" s="8" customFormat="1" ht="18" customHeight="1" x14ac:dyDescent="0.3">
      <c r="C42" s="1"/>
      <c r="E42" s="25"/>
      <c r="H42" s="1"/>
    </row>
    <row r="43" spans="3:13" s="8" customFormat="1" ht="18" customHeight="1" x14ac:dyDescent="0.3">
      <c r="C43" s="1"/>
      <c r="E43" s="25"/>
      <c r="H43" s="1"/>
    </row>
    <row r="44" spans="3:13" s="8" customFormat="1" ht="18" customHeight="1" x14ac:dyDescent="0.3">
      <c r="C44" s="1"/>
      <c r="E44" s="25"/>
      <c r="H44" s="1"/>
    </row>
    <row r="45" spans="3:13" ht="18" customHeight="1" x14ac:dyDescent="0.3">
      <c r="E45" s="25"/>
    </row>
    <row r="46" spans="3:13" ht="18" customHeight="1" x14ac:dyDescent="0.3">
      <c r="E46" s="25"/>
    </row>
    <row r="47" spans="3:13" ht="18" customHeight="1" x14ac:dyDescent="0.3">
      <c r="E47" s="25"/>
    </row>
    <row r="48" spans="3:13" s="8" customFormat="1" ht="21" customHeight="1" x14ac:dyDescent="0.3">
      <c r="C48" s="26"/>
      <c r="D48" s="27"/>
      <c r="E48" s="28"/>
      <c r="H48" s="1"/>
    </row>
    <row r="49" spans="2:8" s="8" customFormat="1" ht="16.5" customHeight="1" x14ac:dyDescent="0.3">
      <c r="C49" s="67"/>
      <c r="D49" s="67"/>
      <c r="E49" s="28"/>
      <c r="H49" s="1"/>
    </row>
    <row r="50" spans="2:8" s="8" customFormat="1" ht="18" customHeight="1" x14ac:dyDescent="0.3">
      <c r="C50" s="1"/>
      <c r="D50" s="29"/>
      <c r="E50" s="25"/>
      <c r="H50" s="1"/>
    </row>
    <row r="51" spans="2:8" s="8" customFormat="1" ht="16.5" customHeight="1" x14ac:dyDescent="0.3">
      <c r="C51" s="30"/>
      <c r="D51" s="27"/>
      <c r="E51" s="28"/>
    </row>
    <row r="52" spans="2:8" s="8" customFormat="1" ht="18" customHeight="1" x14ac:dyDescent="0.3">
      <c r="C52" s="31"/>
      <c r="D52" s="1"/>
      <c r="E52" s="25"/>
    </row>
    <row r="53" spans="2:8" s="8" customFormat="1" ht="18" customHeight="1" x14ac:dyDescent="0.3">
      <c r="C53" s="31"/>
      <c r="D53" s="1"/>
      <c r="E53" s="25"/>
    </row>
    <row r="54" spans="2:8" s="8" customFormat="1" ht="18" customHeight="1" x14ac:dyDescent="0.3">
      <c r="C54" s="1"/>
      <c r="D54" s="1"/>
      <c r="E54" s="25"/>
    </row>
    <row r="55" spans="2:8" s="8" customFormat="1" ht="18" customHeight="1" x14ac:dyDescent="0.3">
      <c r="B55" s="32"/>
      <c r="C55" s="33"/>
      <c r="D55" s="33"/>
      <c r="E55" s="34"/>
    </row>
    <row r="56" spans="2:8" ht="18" customHeight="1" x14ac:dyDescent="0.3">
      <c r="C56" s="8"/>
      <c r="D56" s="15"/>
      <c r="E56" s="16"/>
    </row>
    <row r="57" spans="2:8" ht="18" customHeight="1" x14ac:dyDescent="0.4">
      <c r="C57" s="35"/>
      <c r="D57" s="36"/>
      <c r="E57" s="9"/>
    </row>
    <row r="58" spans="2:8" ht="18" customHeight="1" x14ac:dyDescent="0.3">
      <c r="E58" s="9"/>
    </row>
  </sheetData>
  <mergeCells count="27">
    <mergeCell ref="C49:D49"/>
    <mergeCell ref="C15:D15"/>
    <mergeCell ref="C18:D18"/>
    <mergeCell ref="C16:D16"/>
    <mergeCell ref="C17:D17"/>
    <mergeCell ref="C40:D40"/>
    <mergeCell ref="C21:D21"/>
    <mergeCell ref="C22:D22"/>
    <mergeCell ref="C37:D37"/>
    <mergeCell ref="C39:D39"/>
    <mergeCell ref="C25:M26"/>
    <mergeCell ref="C27:D27"/>
    <mergeCell ref="C28:D28"/>
    <mergeCell ref="C32:D32"/>
    <mergeCell ref="C33:D33"/>
    <mergeCell ref="C34:D34"/>
    <mergeCell ref="C35:D35"/>
    <mergeCell ref="C11:E12"/>
    <mergeCell ref="F11:H12"/>
    <mergeCell ref="I11:L12"/>
    <mergeCell ref="M11:M12"/>
    <mergeCell ref="C30:M31"/>
    <mergeCell ref="C14:D14"/>
    <mergeCell ref="C13:D13"/>
    <mergeCell ref="C19:D19"/>
    <mergeCell ref="C20:D20"/>
    <mergeCell ref="C23:D23"/>
  </mergeCells>
  <pageMargins left="0.25" right="0.25" top="0.75" bottom="0.75" header="0.3" footer="0.3"/>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 Page</vt:lpstr>
      <vt:lpstr>Import to Australia</vt:lpstr>
      <vt:lpstr>Export from Australia</vt:lpstr>
      <vt:lpstr>'Export from Australia'!Print_Area</vt:lpstr>
      <vt:lpstr>'Import to Australia'!Print_Area</vt:lpstr>
      <vt:lpstr>'Summary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Amit Anooj</dc:creator>
  <cp:lastModifiedBy>Paul Lilliss</cp:lastModifiedBy>
  <cp:lastPrinted>2026-03-04T02:42:25Z</cp:lastPrinted>
  <dcterms:created xsi:type="dcterms:W3CDTF">2025-09-02T00:38:05Z</dcterms:created>
  <dcterms:modified xsi:type="dcterms:W3CDTF">2026-03-10T00:38:05Z</dcterms:modified>
</cp:coreProperties>
</file>